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cesar.acuna\Desktop\2022\Diciembre\"/>
    </mc:Choice>
  </mc:AlternateContent>
  <xr:revisionPtr revIDLastSave="0" documentId="13_ncr:1_{7CD42986-B5A7-4B27-9BC5-B2C88418E5E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PRESUPUESTO-INML-2022" sheetId="1" r:id="rId1"/>
  </sheets>
  <externalReferences>
    <externalReference r:id="rId2"/>
    <externalReference r:id="rId3"/>
  </externalReferences>
  <definedNames>
    <definedName name="A_impresión_IM_11">#REF!</definedName>
    <definedName name="A_impresión_IM_12" localSheetId="0">#REF!</definedName>
    <definedName name="A_impresión_IM_12">#REF!</definedName>
    <definedName name="_xlnm.Print_Area" localSheetId="0">'PRESUPUESTO-INML-2022'!$A$1:$F$41</definedName>
    <definedName name="Excel_BuiltIn__FilterDatabase_1">#REF!</definedName>
    <definedName name="Excel_BuiltIn__FilterDatabase_12">#REF!</definedName>
    <definedName name="Excel_BuiltIn__FilterDatabase_17">#REF!</definedName>
    <definedName name="Excel_BuiltIn__FilterDatabase_2">#REF!</definedName>
    <definedName name="Excel_BuiltIn__FilterDatabase_3">#REF!</definedName>
    <definedName name="Excel_BuiltIn_Print_Area_10">#REF!</definedName>
    <definedName name="Excel_BuiltIn_Print_Area_11">#REF!</definedName>
    <definedName name="Excel_BuiltIn_Print_Area_6">#REF!</definedName>
    <definedName name="Excel_BuiltIn_Print_Area_7">#REF!</definedName>
    <definedName name="Excel_BuiltIn_Print_Area_8">#REF!</definedName>
    <definedName name="Excel_BuiltIn_Print_Area_9">#REF!</definedName>
    <definedName name="Excel_BuiltIn_Print_Area_9_1">#REF!</definedName>
    <definedName name="Excel_BuiltIn_Print_Titles">[1]CONSOLIDADOGENERAL!$B$1:$B$65536,[1]CONSOLIDADOGENERAL!$A$1:$IV$10</definedName>
    <definedName name="Excel_BuiltIn_Print_Titles_10">#REF!</definedName>
    <definedName name="Excel_BuiltIn_Print_Titles_11">#REF!</definedName>
    <definedName name="Excel_BuiltIn_Print_Titles_15">#REF!</definedName>
    <definedName name="Excel_BuiltIn_Print_Titles_2">#REF!</definedName>
    <definedName name="Excel_BuiltIn_Print_Titles_2_1">#REF!</definedName>
    <definedName name="Excel_BuiltIn_Print_Titles_3">#REF!</definedName>
    <definedName name="Excel_BuiltIn_Print_Titles_4">#REF!</definedName>
    <definedName name="Excel_BuiltIn_Print_Titles_5">#REF!</definedName>
    <definedName name="Excel_BuiltIn_Print_Titles_7">#REF!</definedName>
    <definedName name="PLACAS">#REF!</definedName>
    <definedName name="PROYECCIÓN_GASTOS_GENERALES_VIGENCIA_2005">#REF!</definedName>
    <definedName name="SSSSSSSSS">#REF!</definedName>
    <definedName name="Títulos_a_imprimir_IM_12">#REF!</definedName>
    <definedName name="XXXXXX">[2]A11_vehiculos!$A$5:$L$120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3" i="1" l="1"/>
  <c r="D12" i="1"/>
  <c r="D11" i="1"/>
  <c r="E17" i="1"/>
  <c r="C8" i="1"/>
  <c r="C26" i="1"/>
  <c r="F23" i="1"/>
  <c r="E23" i="1"/>
  <c r="D23" i="1"/>
  <c r="C23" i="1"/>
  <c r="F24" i="1"/>
  <c r="F14" i="1"/>
  <c r="F25" i="1" l="1"/>
  <c r="F22" i="1"/>
  <c r="F21" i="1"/>
  <c r="F19" i="1"/>
  <c r="F18" i="1"/>
  <c r="F17" i="1"/>
  <c r="F16" i="1"/>
  <c r="F13" i="1"/>
  <c r="F12" i="1"/>
  <c r="F11" i="1"/>
  <c r="C10" i="1"/>
  <c r="F10" i="1" l="1"/>
  <c r="F9" i="1" s="1"/>
  <c r="E20" i="1"/>
  <c r="E15" i="1"/>
  <c r="E10" i="1"/>
  <c r="E9" i="1" s="1"/>
  <c r="D20" i="1"/>
  <c r="D15" i="1"/>
  <c r="D10" i="1"/>
  <c r="D9" i="1" s="1"/>
  <c r="C20" i="1"/>
  <c r="C15" i="1"/>
  <c r="C9" i="1"/>
  <c r="F20" i="1"/>
  <c r="D8" i="1" l="1"/>
  <c r="D26" i="1" s="1"/>
  <c r="E8" i="1"/>
  <c r="E26" i="1" s="1"/>
  <c r="F15" i="1" l="1"/>
  <c r="F8" i="1" s="1"/>
  <c r="F26" i="1" s="1"/>
</calcChain>
</file>

<file path=xl/sharedStrings.xml><?xml version="1.0" encoding="utf-8"?>
<sst xmlns="http://schemas.openxmlformats.org/spreadsheetml/2006/main" count="37" uniqueCount="37">
  <si>
    <t>INSTITUTO NACIONAL DE MEDICINA LEGAL Y CIENCIAS FORENSES</t>
  </si>
  <si>
    <t>SUBDIRECCION ADMINISTRATIVA Y FINANCIERA</t>
  </si>
  <si>
    <t>GRUPO NACIONAL DE GESTION PRESUPUESTAL</t>
  </si>
  <si>
    <t>OBSERVACION</t>
  </si>
  <si>
    <t>GASTOS DE PERSONAL</t>
  </si>
  <si>
    <t>Sentencias y Conciliaciones</t>
  </si>
  <si>
    <t xml:space="preserve">TOTAL </t>
  </si>
  <si>
    <t>Fuente:  Grupo Nacional de Gestión Presupuestal-SIIF</t>
  </si>
  <si>
    <t>Reviso: Cesar Augusto Acuña Reyes- Coordinador Grupo Nacional de Gestión Presupuestal</t>
  </si>
  <si>
    <t>Asi mismo se efectuarón los siguientes Acuerdos de Junta Directiva:</t>
  </si>
  <si>
    <t>Elaboro: Cesar Augusto Acuña Reyes- Coordinador Grupo Nacional de Gestión Presupuestal</t>
  </si>
  <si>
    <t>Planta de Personal Permanente</t>
  </si>
  <si>
    <t>Salario</t>
  </si>
  <si>
    <t>Contribuciones inherentes a la nómina</t>
  </si>
  <si>
    <t>Remuneraciones no Constitutivas de Factor Salarial</t>
  </si>
  <si>
    <t>ADQUISICIÓN DE BIENES Y SERVICIOS</t>
  </si>
  <si>
    <t>TRANSFERENCIAS CORRIENTES</t>
  </si>
  <si>
    <t>Otras Tranferencias - Distribución Previo Concepto DGPPN</t>
  </si>
  <si>
    <t>Incapacidades y Licencias de Maternidad y Paternidad (No de pensiones)</t>
  </si>
  <si>
    <t>Impuestos</t>
  </si>
  <si>
    <t>Cuota de Fiscalización y Auditaje</t>
  </si>
  <si>
    <t>GASTOS POR TRIBUTOS, MULTAS, SANCIONES E INTERESES DE MORA</t>
  </si>
  <si>
    <t>Congreso de Medicina Legal y Ciencias Forenses</t>
  </si>
  <si>
    <t>MODIFICACIONES PRESUPUESTO A NIVEL DEL ANEXO DE DECRETO AÑO 2022</t>
  </si>
  <si>
    <t>• Acuerdo No. 58: Por el cual se efectúa una modificación en el presupuesto de Funcionamiento por valor de $21.449.300.000</t>
  </si>
  <si>
    <t>• Acuerdo No. 60: Por el cual se efectúa una modificación en el presupuesto de Funcionamiento por valor de $5.249.409.407</t>
  </si>
  <si>
    <t>Fecha: Enero 23-2023</t>
  </si>
  <si>
    <t>Durante la vigencia fiscal 2022 se efectuarón adiciones y reducciones al presupuesto del Instituto así:</t>
  </si>
  <si>
    <t>APROPIACION DEFINITIVA 2022</t>
  </si>
  <si>
    <t>Aportes al Fondo de Contingencias</t>
  </si>
  <si>
    <t>A-FUNCIONAMIENTO</t>
  </si>
  <si>
    <t>B-SERVICIO DE LA DEUDA</t>
  </si>
  <si>
    <t xml:space="preserve">C-INVERSIÓN </t>
  </si>
  <si>
    <t>APROPIACIÓN INICIAL 2022 Decreto 1793</t>
  </si>
  <si>
    <t>ADICIONES
Acuerdo 58-60
Resolución 3013</t>
  </si>
  <si>
    <t>REDUCCIONES
Acuerdo 58-60</t>
  </si>
  <si>
    <t>• Mediante Resolución 3013 de noviembre 17 de 2022 se adicionaron recursos en la suma de $4.186.000.000 en el componente de Gastos de Personal.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</si>
</sst>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family val="2"/>
    </font>
    <font>
      <sz val="10"/>
      <name val="Arial"/>
      <family val="2"/>
    </font>
    <font>
      <sz val="10"/>
      <name val="Calibri"/>
      <family val="2"/>
    </font>
    <font>
      <b/>
      <sz val="12"/>
      <color indexed="8"/>
      <name val="Calibri"/>
      <family val="2"/>
    </font>
    <font>
      <b/>
      <sz val="10"/>
      <name val="Arial"/>
      <family val="2"/>
    </font>
    <font>
      <sz val="11"/>
      <name val="Arial"/>
      <family val="2"/>
    </font>
    <font>
      <sz val="11"/>
      <name val="Calibri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1.5"/>
      <name val="Tahoma"/>
      <family val="2"/>
    </font>
    <font>
      <b/>
      <sz val="11.5"/>
      <name val="Tahoma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1" fillId="2" borderId="4" xfId="0" applyFont="1" applyFill="1" applyBorder="1" applyAlignment="1"/>
    <xf numFmtId="0" fontId="1" fillId="2" borderId="0" xfId="0" applyFont="1" applyFill="1" applyBorder="1" applyAlignment="1"/>
    <xf numFmtId="0" fontId="2" fillId="2" borderId="5" xfId="0" applyFont="1" applyFill="1" applyBorder="1" applyAlignment="1">
      <alignment vertical="center"/>
    </xf>
    <xf numFmtId="3" fontId="4" fillId="3" borderId="6" xfId="0" applyNumberFormat="1" applyFont="1" applyFill="1" applyBorder="1" applyAlignment="1">
      <alignment horizontal="center" vertical="center" wrapText="1"/>
    </xf>
    <xf numFmtId="3" fontId="4" fillId="3" borderId="7" xfId="0" applyNumberFormat="1" applyFont="1" applyFill="1" applyBorder="1" applyAlignment="1">
      <alignment horizontal="center" vertical="center" wrapText="1"/>
    </xf>
    <xf numFmtId="3" fontId="4" fillId="3" borderId="8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/>
    </xf>
    <xf numFmtId="3" fontId="4" fillId="4" borderId="9" xfId="0" applyNumberFormat="1" applyFont="1" applyFill="1" applyBorder="1" applyAlignment="1">
      <alignment horizontal="left" vertical="center" wrapText="1"/>
    </xf>
    <xf numFmtId="3" fontId="4" fillId="4" borderId="10" xfId="0" applyNumberFormat="1" applyFont="1" applyFill="1" applyBorder="1" applyAlignment="1">
      <alignment vertical="center"/>
    </xf>
    <xf numFmtId="3" fontId="1" fillId="2" borderId="0" xfId="0" applyNumberFormat="1" applyFont="1" applyFill="1" applyAlignment="1">
      <alignment vertical="center"/>
    </xf>
    <xf numFmtId="3" fontId="5" fillId="5" borderId="9" xfId="0" applyNumberFormat="1" applyFont="1" applyFill="1" applyBorder="1" applyAlignment="1">
      <alignment horizontal="left" vertical="center" wrapText="1"/>
    </xf>
    <xf numFmtId="3" fontId="5" fillId="5" borderId="10" xfId="0" applyNumberFormat="1" applyFont="1" applyFill="1" applyBorder="1" applyAlignment="1">
      <alignment horizontal="right" vertical="center" wrapText="1"/>
    </xf>
    <xf numFmtId="0" fontId="5" fillId="2" borderId="0" xfId="0" applyFont="1" applyFill="1" applyAlignment="1">
      <alignment horizontal="right" vertical="center"/>
    </xf>
    <xf numFmtId="0" fontId="6" fillId="2" borderId="0" xfId="0" applyFont="1" applyFill="1" applyAlignment="1">
      <alignment vertical="center"/>
    </xf>
    <xf numFmtId="3" fontId="4" fillId="2" borderId="9" xfId="0" applyNumberFormat="1" applyFont="1" applyFill="1" applyBorder="1" applyAlignment="1">
      <alignment horizontal="left" vertical="center" wrapText="1" indent="2"/>
    </xf>
    <xf numFmtId="3" fontId="4" fillId="2" borderId="10" xfId="0" applyNumberFormat="1" applyFont="1" applyFill="1" applyBorder="1" applyAlignment="1">
      <alignment horizontal="right" vertical="center" wrapText="1"/>
    </xf>
    <xf numFmtId="3" fontId="1" fillId="2" borderId="8" xfId="0" applyNumberFormat="1" applyFont="1" applyFill="1" applyBorder="1" applyAlignment="1">
      <alignment horizontal="right" vertical="center" wrapText="1"/>
    </xf>
    <xf numFmtId="3" fontId="1" fillId="2" borderId="12" xfId="0" applyNumberFormat="1" applyFont="1" applyFill="1" applyBorder="1" applyAlignment="1">
      <alignment horizontal="right" vertical="center" wrapText="1"/>
    </xf>
    <xf numFmtId="3" fontId="7" fillId="2" borderId="13" xfId="0" applyNumberFormat="1" applyFont="1" applyFill="1" applyBorder="1" applyAlignment="1">
      <alignment horizontal="center" vertical="center" wrapText="1"/>
    </xf>
    <xf numFmtId="3" fontId="8" fillId="2" borderId="14" xfId="0" applyNumberFormat="1" applyFont="1" applyFill="1" applyBorder="1" applyAlignment="1">
      <alignment vertical="center"/>
    </xf>
    <xf numFmtId="3" fontId="2" fillId="2" borderId="0" xfId="0" applyNumberFormat="1" applyFont="1" applyFill="1" applyAlignment="1">
      <alignment vertical="center"/>
    </xf>
    <xf numFmtId="0" fontId="9" fillId="6" borderId="0" xfId="0" applyFont="1" applyFill="1" applyAlignment="1">
      <alignment horizontal="justify" vertical="center"/>
    </xf>
    <xf numFmtId="0" fontId="2" fillId="6" borderId="0" xfId="0" applyFont="1" applyFill="1" applyAlignment="1">
      <alignment vertical="center"/>
    </xf>
    <xf numFmtId="0" fontId="11" fillId="0" borderId="0" xfId="0" applyFont="1" applyAlignment="1">
      <alignment vertical="top"/>
    </xf>
    <xf numFmtId="3" fontId="0" fillId="2" borderId="6" xfId="0" applyNumberFormat="1" applyFont="1" applyFill="1" applyBorder="1" applyAlignment="1">
      <alignment horizontal="left" vertical="center" wrapText="1" indent="4"/>
    </xf>
    <xf numFmtId="3" fontId="0" fillId="2" borderId="11" xfId="0" applyNumberFormat="1" applyFont="1" applyFill="1" applyBorder="1" applyAlignment="1">
      <alignment horizontal="left" vertical="center" wrapText="1" indent="4"/>
    </xf>
    <xf numFmtId="3" fontId="1" fillId="2" borderId="15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9" fillId="6" borderId="0" xfId="0" applyFont="1" applyFill="1" applyAlignment="1">
      <alignment horizontal="justify" vertical="justify" wrapText="1"/>
    </xf>
    <xf numFmtId="0" fontId="10" fillId="6" borderId="0" xfId="0" applyFont="1" applyFill="1" applyAlignment="1">
      <alignment horizontal="left" vertical="center"/>
    </xf>
    <xf numFmtId="0" fontId="9" fillId="6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388328</xdr:colOff>
      <xdr:row>1</xdr:row>
      <xdr:rowOff>161192</xdr:rowOff>
    </xdr:from>
    <xdr:to>
      <xdr:col>1</xdr:col>
      <xdr:colOff>1175728</xdr:colOff>
      <xdr:row>4</xdr:row>
      <xdr:rowOff>68726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34FAEA6-8709-4254-925F-864D80EADB3D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9520" y="329711"/>
          <a:ext cx="787400" cy="5010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ilianah\compartir\WINDOWS\Archivos%20temporales%20de%20Internet\Content.IE5\A54BEHE5\Planregionales-2004(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solucion\planeacion\MILDRED\MEDLEGAL\PROGRAMACI&#211;N%20PRESUPUESTAL\1-ANTEPROYECTO%20DE%20PRESUPUESTO%202009\Anteproyecto%202009%20publicado\ANEXOS%20Anteproyecto%202009%20-%20Gastos%20General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DOGENERAL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2_GASTOS GRLES "/>
      <sheetName val="A3_ADQ_BIENES "/>
      <sheetName val="A4_EQUIPO "/>
      <sheetName val="A5_Mat_ suministros "/>
      <sheetName val="A6_ADQ_SERV_IMPUESTOS "/>
      <sheetName val="A7_CONSOL_MAMTTO "/>
      <sheetName val="A11_vehiculos"/>
      <sheetName val="A8_Sentenci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5">
          <cell r="A5" t="str">
            <v>No.</v>
          </cell>
          <cell r="B5" t="str">
            <v>CLASE VEHICULO</v>
          </cell>
          <cell r="C5" t="str">
            <v>MARCA Y TIPO</v>
          </cell>
          <cell r="D5" t="str">
            <v xml:space="preserve">MOD. </v>
          </cell>
          <cell r="E5" t="str">
            <v>C.C.3</v>
          </cell>
          <cell r="F5" t="str">
            <v>PLACA</v>
          </cell>
          <cell r="G5" t="str">
            <v>ESTADO</v>
          </cell>
          <cell r="J5" t="str">
            <v>AREA DE UTILIZACION</v>
          </cell>
          <cell r="L5" t="str">
            <v>CIUDAD DE UBICACIÓN</v>
          </cell>
        </row>
        <row r="6">
          <cell r="A6" t="str">
            <v>ITEM</v>
          </cell>
          <cell r="G6" t="str">
            <v xml:space="preserve">BUENO </v>
          </cell>
          <cell r="H6" t="str">
            <v xml:space="preserve">REGULAR </v>
          </cell>
          <cell r="I6" t="str">
            <v>MALO</v>
          </cell>
          <cell r="J6" t="str">
            <v>OPERATIVO</v>
          </cell>
          <cell r="K6" t="str">
            <v>ADMINISTRA.</v>
          </cell>
        </row>
        <row r="7">
          <cell r="A7">
            <v>1</v>
          </cell>
          <cell r="B7" t="str">
            <v>MOTOCICLETA</v>
          </cell>
          <cell r="C7" t="str">
            <v>SUZUKI TS125</v>
          </cell>
          <cell r="D7">
            <v>97</v>
          </cell>
          <cell r="E7">
            <v>125</v>
          </cell>
          <cell r="F7" t="str">
            <v>PQI-51</v>
          </cell>
          <cell r="G7" t="str">
            <v>X</v>
          </cell>
          <cell r="J7" t="str">
            <v>X</v>
          </cell>
          <cell r="L7" t="str">
            <v>Arauca</v>
          </cell>
        </row>
        <row r="8">
          <cell r="A8">
            <v>2</v>
          </cell>
          <cell r="B8" t="str">
            <v>CAMPERO</v>
          </cell>
          <cell r="C8" t="str">
            <v>CHEVROLET SAMURAI</v>
          </cell>
          <cell r="D8">
            <v>94</v>
          </cell>
          <cell r="E8">
            <v>1300</v>
          </cell>
          <cell r="F8" t="str">
            <v>OBB-612</v>
          </cell>
          <cell r="G8" t="str">
            <v>X</v>
          </cell>
          <cell r="J8" t="str">
            <v>X</v>
          </cell>
          <cell r="L8" t="str">
            <v>Armenia</v>
          </cell>
        </row>
        <row r="9">
          <cell r="A9">
            <v>3</v>
          </cell>
          <cell r="B9" t="str">
            <v>MOTOCICLETA</v>
          </cell>
          <cell r="C9" t="str">
            <v>KAWASAKI  NEOMAX 100</v>
          </cell>
          <cell r="D9">
            <v>95</v>
          </cell>
          <cell r="E9">
            <v>100</v>
          </cell>
          <cell r="F9" t="str">
            <v>TQS-25</v>
          </cell>
          <cell r="G9" t="str">
            <v>X</v>
          </cell>
          <cell r="J9" t="str">
            <v>X</v>
          </cell>
          <cell r="L9" t="str">
            <v>Armenia</v>
          </cell>
        </row>
        <row r="10">
          <cell r="A10">
            <v>4</v>
          </cell>
          <cell r="B10" t="str">
            <v xml:space="preserve">CAMIONETA CON PLATON </v>
          </cell>
          <cell r="C10" t="str">
            <v xml:space="preserve">CHEVROLET LUV KB-21 </v>
          </cell>
          <cell r="D10">
            <v>87</v>
          </cell>
          <cell r="E10">
            <v>1600</v>
          </cell>
          <cell r="F10" t="str">
            <v>OSD-975</v>
          </cell>
          <cell r="G10" t="str">
            <v>X</v>
          </cell>
          <cell r="J10" t="str">
            <v>X</v>
          </cell>
          <cell r="L10" t="str">
            <v>Barrancabermeja</v>
          </cell>
        </row>
        <row r="11">
          <cell r="A11">
            <v>5</v>
          </cell>
          <cell r="B11" t="str">
            <v>AUTOMOVIL</v>
          </cell>
          <cell r="C11" t="str">
            <v>MAZDA 323HS</v>
          </cell>
          <cell r="D11">
            <v>96</v>
          </cell>
          <cell r="E11">
            <v>1300</v>
          </cell>
          <cell r="F11" t="str">
            <v>OPS-083</v>
          </cell>
          <cell r="G11" t="str">
            <v>X</v>
          </cell>
          <cell r="J11" t="str">
            <v>X</v>
          </cell>
          <cell r="L11" t="str">
            <v>Barranquilla</v>
          </cell>
        </row>
        <row r="12">
          <cell r="A12">
            <v>6</v>
          </cell>
          <cell r="B12" t="str">
            <v>CAMPERO</v>
          </cell>
          <cell r="C12" t="str">
            <v xml:space="preserve">NISSAN LG-61 PATROL </v>
          </cell>
          <cell r="D12">
            <v>81</v>
          </cell>
          <cell r="E12">
            <v>3000</v>
          </cell>
          <cell r="F12" t="str">
            <v>OAF-355</v>
          </cell>
          <cell r="H12" t="str">
            <v>X</v>
          </cell>
          <cell r="J12" t="str">
            <v>X</v>
          </cell>
          <cell r="L12" t="str">
            <v>Barranquilla</v>
          </cell>
        </row>
        <row r="13">
          <cell r="A13">
            <v>7</v>
          </cell>
          <cell r="B13" t="str">
            <v>CAMPERO</v>
          </cell>
          <cell r="C13" t="str">
            <v>CHEVROLET VITARA</v>
          </cell>
          <cell r="D13">
            <v>94</v>
          </cell>
          <cell r="E13">
            <v>1600</v>
          </cell>
          <cell r="F13" t="str">
            <v>QGM-897</v>
          </cell>
          <cell r="G13" t="str">
            <v>X</v>
          </cell>
          <cell r="J13" t="str">
            <v>X</v>
          </cell>
          <cell r="K13" t="str">
            <v>X</v>
          </cell>
          <cell r="L13" t="str">
            <v>Barranquilla</v>
          </cell>
        </row>
        <row r="14">
          <cell r="A14">
            <v>8</v>
          </cell>
          <cell r="B14" t="str">
            <v>MOTOCICLETA</v>
          </cell>
          <cell r="C14" t="str">
            <v>PIAGGIO VESPA 150</v>
          </cell>
          <cell r="D14">
            <v>95</v>
          </cell>
          <cell r="E14">
            <v>150</v>
          </cell>
          <cell r="F14" t="str">
            <v>YLP-60</v>
          </cell>
          <cell r="G14" t="str">
            <v>X</v>
          </cell>
          <cell r="J14" t="str">
            <v>X</v>
          </cell>
          <cell r="L14" t="str">
            <v>Bogotá-POOL</v>
          </cell>
        </row>
        <row r="15">
          <cell r="A15">
            <v>9</v>
          </cell>
          <cell r="B15" t="str">
            <v>AUTOMOVIL</v>
          </cell>
          <cell r="C15" t="str">
            <v xml:space="preserve">MAZDA 626 LX </v>
          </cell>
          <cell r="D15">
            <v>92</v>
          </cell>
          <cell r="E15">
            <v>2000</v>
          </cell>
          <cell r="F15" t="str">
            <v>OBB-076</v>
          </cell>
          <cell r="G15" t="str">
            <v>X</v>
          </cell>
          <cell r="J15" t="str">
            <v>X</v>
          </cell>
          <cell r="K15" t="str">
            <v>X</v>
          </cell>
          <cell r="L15" t="str">
            <v>Bogotá-D.G.</v>
          </cell>
        </row>
        <row r="16">
          <cell r="A16">
            <v>10</v>
          </cell>
          <cell r="B16" t="str">
            <v>CAMPERO</v>
          </cell>
          <cell r="C16" t="str">
            <v xml:space="preserve">CHEVROLET TROOPER </v>
          </cell>
          <cell r="D16">
            <v>91</v>
          </cell>
          <cell r="E16">
            <v>2600</v>
          </cell>
          <cell r="F16" t="str">
            <v>OBA-902</v>
          </cell>
          <cell r="G16" t="str">
            <v>X</v>
          </cell>
          <cell r="J16" t="str">
            <v>X</v>
          </cell>
          <cell r="K16" t="str">
            <v>X</v>
          </cell>
          <cell r="L16" t="str">
            <v>Bogotá - R.O.</v>
          </cell>
        </row>
        <row r="17">
          <cell r="A17">
            <v>11</v>
          </cell>
          <cell r="B17" t="str">
            <v>CAMIONETA DOBLE CABINA PLATON</v>
          </cell>
          <cell r="C17" t="str">
            <v>MITSUBISHI L200 4 X 4</v>
          </cell>
          <cell r="D17">
            <v>98</v>
          </cell>
          <cell r="E17">
            <v>2400</v>
          </cell>
          <cell r="F17" t="str">
            <v>OFK-194</v>
          </cell>
          <cell r="G17" t="str">
            <v>X</v>
          </cell>
          <cell r="J17" t="str">
            <v>X</v>
          </cell>
          <cell r="K17" t="str">
            <v>X</v>
          </cell>
          <cell r="L17" t="str">
            <v>Bogotá - S.C.</v>
          </cell>
        </row>
        <row r="18">
          <cell r="A18">
            <v>12</v>
          </cell>
          <cell r="B18" t="str">
            <v>CAMIONETA DOBLE CABINA CB</v>
          </cell>
          <cell r="C18" t="str">
            <v>TOYOTA HILUX PICK UP 4x2</v>
          </cell>
          <cell r="D18">
            <v>95</v>
          </cell>
          <cell r="E18">
            <v>2400</v>
          </cell>
          <cell r="F18" t="str">
            <v>OBC-606</v>
          </cell>
          <cell r="G18" t="str">
            <v>X</v>
          </cell>
          <cell r="J18" t="str">
            <v>X</v>
          </cell>
          <cell r="K18" t="str">
            <v>X</v>
          </cell>
          <cell r="L18" t="str">
            <v>Bogotá - S.C.</v>
          </cell>
        </row>
        <row r="19">
          <cell r="A19">
            <v>13</v>
          </cell>
          <cell r="B19" t="str">
            <v>AUTOMOVIL</v>
          </cell>
          <cell r="C19" t="str">
            <v xml:space="preserve">MAZDA 626 LX </v>
          </cell>
          <cell r="D19">
            <v>92</v>
          </cell>
          <cell r="E19">
            <v>2000</v>
          </cell>
          <cell r="F19" t="str">
            <v>OBB-077</v>
          </cell>
          <cell r="G19" t="str">
            <v>X</v>
          </cell>
          <cell r="J19" t="str">
            <v>X</v>
          </cell>
          <cell r="K19" t="str">
            <v>X</v>
          </cell>
          <cell r="L19" t="str">
            <v>Bogotá - S.S.F.</v>
          </cell>
        </row>
        <row r="20">
          <cell r="A20">
            <v>14</v>
          </cell>
          <cell r="B20" t="str">
            <v>CAMIONETA DOBLE CABINA PLATON</v>
          </cell>
          <cell r="C20" t="str">
            <v>MITSUBISHI L200 4 X 2</v>
          </cell>
          <cell r="D20">
            <v>98</v>
          </cell>
          <cell r="E20">
            <v>2400</v>
          </cell>
          <cell r="F20" t="str">
            <v>OFK-195</v>
          </cell>
          <cell r="G20" t="str">
            <v>X</v>
          </cell>
          <cell r="J20" t="str">
            <v>X</v>
          </cell>
          <cell r="K20" t="str">
            <v>X</v>
          </cell>
          <cell r="L20" t="str">
            <v>Bogotá - SAF</v>
          </cell>
        </row>
        <row r="21">
          <cell r="A21">
            <v>15</v>
          </cell>
          <cell r="B21" t="str">
            <v>AUTOMOVIL</v>
          </cell>
          <cell r="C21" t="str">
            <v xml:space="preserve">MAZDA 626 LX </v>
          </cell>
          <cell r="D21">
            <v>90</v>
          </cell>
          <cell r="E21">
            <v>2000</v>
          </cell>
          <cell r="F21" t="str">
            <v>OBA-053</v>
          </cell>
          <cell r="G21" t="str">
            <v>X</v>
          </cell>
          <cell r="J21" t="str">
            <v>X</v>
          </cell>
          <cell r="L21" t="str">
            <v>Bogotá-POOL</v>
          </cell>
        </row>
        <row r="22">
          <cell r="A22">
            <v>16</v>
          </cell>
          <cell r="B22" t="str">
            <v>AUTOMOVIL</v>
          </cell>
          <cell r="C22" t="str">
            <v>RENAULT 19</v>
          </cell>
          <cell r="D22">
            <v>2001</v>
          </cell>
          <cell r="E22">
            <v>1400</v>
          </cell>
          <cell r="F22" t="str">
            <v>BLN-174</v>
          </cell>
          <cell r="G22" t="str">
            <v>X</v>
          </cell>
          <cell r="J22" t="str">
            <v>X</v>
          </cell>
          <cell r="K22" t="str">
            <v>X</v>
          </cell>
          <cell r="L22" t="str">
            <v>Bogotá-SUB C.</v>
          </cell>
        </row>
        <row r="23">
          <cell r="A23">
            <v>17</v>
          </cell>
          <cell r="B23" t="str">
            <v>AUTOMOVIL</v>
          </cell>
          <cell r="C23" t="str">
            <v xml:space="preserve">RENAULT 4L </v>
          </cell>
          <cell r="D23">
            <v>81</v>
          </cell>
          <cell r="E23">
            <v>1025</v>
          </cell>
          <cell r="F23" t="str">
            <v>ELE-184</v>
          </cell>
          <cell r="H23" t="str">
            <v>X</v>
          </cell>
          <cell r="J23" t="str">
            <v>X</v>
          </cell>
          <cell r="L23" t="str">
            <v>Bogotá-POOL</v>
          </cell>
        </row>
        <row r="24">
          <cell r="A24">
            <v>18</v>
          </cell>
          <cell r="B24" t="str">
            <v>AUTOMOVIL</v>
          </cell>
          <cell r="C24" t="str">
            <v>RENAULT 9 GTS</v>
          </cell>
          <cell r="D24">
            <v>85</v>
          </cell>
          <cell r="E24">
            <v>1400</v>
          </cell>
          <cell r="F24" t="str">
            <v>OAH-554</v>
          </cell>
          <cell r="G24" t="str">
            <v>X</v>
          </cell>
          <cell r="J24" t="str">
            <v>X</v>
          </cell>
          <cell r="L24" t="str">
            <v>Bogotá-POOL</v>
          </cell>
        </row>
        <row r="25">
          <cell r="A25">
            <v>19</v>
          </cell>
          <cell r="B25" t="str">
            <v>AUTOMOVIL</v>
          </cell>
          <cell r="C25" t="str">
            <v>RENAULT 9 GTS</v>
          </cell>
          <cell r="D25">
            <v>88</v>
          </cell>
          <cell r="E25">
            <v>1400</v>
          </cell>
          <cell r="F25" t="str">
            <v>OAI-778</v>
          </cell>
          <cell r="G25" t="str">
            <v>X</v>
          </cell>
          <cell r="J25" t="str">
            <v>X</v>
          </cell>
          <cell r="L25" t="str">
            <v>Bogotá-POOL</v>
          </cell>
        </row>
        <row r="26">
          <cell r="A26">
            <v>20</v>
          </cell>
          <cell r="B26" t="str">
            <v>AUTOMOVIL</v>
          </cell>
          <cell r="C26" t="str">
            <v>RENAULT 9 GTS</v>
          </cell>
          <cell r="D26">
            <v>88</v>
          </cell>
          <cell r="E26">
            <v>1400</v>
          </cell>
          <cell r="F26" t="str">
            <v>OAI-779</v>
          </cell>
          <cell r="H26" t="str">
            <v>X</v>
          </cell>
          <cell r="J26" t="str">
            <v>X</v>
          </cell>
          <cell r="L26" t="str">
            <v>Bogotá-POOL</v>
          </cell>
        </row>
        <row r="27">
          <cell r="A27">
            <v>21</v>
          </cell>
          <cell r="B27" t="str">
            <v>AUTOMOVIL</v>
          </cell>
          <cell r="C27" t="str">
            <v>RENAULT 9 GTS</v>
          </cell>
          <cell r="D27">
            <v>88</v>
          </cell>
          <cell r="E27">
            <v>1400</v>
          </cell>
          <cell r="F27" t="str">
            <v>OAI-780</v>
          </cell>
          <cell r="G27" t="str">
            <v>X</v>
          </cell>
          <cell r="J27" t="str">
            <v>X</v>
          </cell>
          <cell r="L27" t="str">
            <v>Bogotá-POOL</v>
          </cell>
        </row>
        <row r="28">
          <cell r="A28">
            <v>22</v>
          </cell>
          <cell r="B28" t="str">
            <v>CAMIONETA STATION VAGON</v>
          </cell>
          <cell r="C28" t="str">
            <v>NISSAN PATHFINDER  4x4</v>
          </cell>
          <cell r="D28">
            <v>95</v>
          </cell>
          <cell r="E28">
            <v>3000</v>
          </cell>
          <cell r="F28" t="str">
            <v>OHK-041</v>
          </cell>
          <cell r="G28" t="str">
            <v>X</v>
          </cell>
          <cell r="K28" t="str">
            <v>X</v>
          </cell>
          <cell r="L28" t="str">
            <v>Bogotá-DG</v>
          </cell>
        </row>
        <row r="29">
          <cell r="A29">
            <v>23</v>
          </cell>
          <cell r="B29" t="str">
            <v>CAMPERO</v>
          </cell>
          <cell r="C29" t="str">
            <v>MITSUBISHI MONTERO</v>
          </cell>
          <cell r="D29">
            <v>95</v>
          </cell>
          <cell r="E29">
            <v>2400</v>
          </cell>
          <cell r="F29" t="str">
            <v>OBC-239</v>
          </cell>
          <cell r="G29" t="str">
            <v>X</v>
          </cell>
          <cell r="J29" t="str">
            <v>X</v>
          </cell>
          <cell r="L29" t="str">
            <v>Bogotá-POOL</v>
          </cell>
        </row>
        <row r="30">
          <cell r="A30">
            <v>24</v>
          </cell>
          <cell r="B30" t="str">
            <v>CAMPERO</v>
          </cell>
          <cell r="C30" t="str">
            <v>CHEVROLET SAMURAI</v>
          </cell>
          <cell r="D30">
            <v>91</v>
          </cell>
          <cell r="E30">
            <v>1300</v>
          </cell>
          <cell r="F30" t="str">
            <v>OJF-433</v>
          </cell>
          <cell r="G30" t="str">
            <v>X</v>
          </cell>
          <cell r="J30" t="str">
            <v>X</v>
          </cell>
          <cell r="L30" t="str">
            <v>Bogotá-POOL</v>
          </cell>
        </row>
        <row r="31">
          <cell r="A31">
            <v>25</v>
          </cell>
          <cell r="B31" t="str">
            <v>FURGON</v>
          </cell>
          <cell r="C31" t="str">
            <v>CHEVROLET LUV 2.3 -4X2</v>
          </cell>
          <cell r="D31">
            <v>92</v>
          </cell>
          <cell r="E31">
            <v>2300</v>
          </cell>
          <cell r="F31" t="str">
            <v>OBA-722</v>
          </cell>
          <cell r="G31" t="str">
            <v>X</v>
          </cell>
          <cell r="J31" t="str">
            <v>X</v>
          </cell>
          <cell r="L31" t="str">
            <v>Bogotá-POOL</v>
          </cell>
        </row>
        <row r="32">
          <cell r="A32">
            <v>26</v>
          </cell>
          <cell r="B32" t="str">
            <v>FURGON</v>
          </cell>
          <cell r="C32" t="str">
            <v>MAZDA B2000</v>
          </cell>
          <cell r="D32">
            <v>91</v>
          </cell>
          <cell r="E32">
            <v>2000</v>
          </cell>
          <cell r="F32" t="str">
            <v>OBB-600</v>
          </cell>
          <cell r="G32" t="str">
            <v>X</v>
          </cell>
          <cell r="J32" t="str">
            <v>X</v>
          </cell>
          <cell r="L32" t="str">
            <v>Bogotá-POOL</v>
          </cell>
        </row>
        <row r="33">
          <cell r="A33">
            <v>27</v>
          </cell>
          <cell r="B33" t="str">
            <v>FURGON</v>
          </cell>
          <cell r="C33" t="str">
            <v xml:space="preserve">CHEVROLET C 30 </v>
          </cell>
          <cell r="D33">
            <v>92</v>
          </cell>
          <cell r="E33">
            <v>5700</v>
          </cell>
          <cell r="F33" t="str">
            <v>OIG-256</v>
          </cell>
          <cell r="G33" t="str">
            <v>X</v>
          </cell>
          <cell r="J33" t="str">
            <v>X</v>
          </cell>
          <cell r="L33" t="str">
            <v>Bogotá-POOL</v>
          </cell>
        </row>
        <row r="34">
          <cell r="A34">
            <v>28</v>
          </cell>
          <cell r="B34" t="str">
            <v>MICROBUS</v>
          </cell>
          <cell r="C34" t="str">
            <v>MAZDA B2000</v>
          </cell>
          <cell r="D34">
            <v>92</v>
          </cell>
          <cell r="E34">
            <v>2000</v>
          </cell>
          <cell r="F34" t="str">
            <v>OBB-078</v>
          </cell>
          <cell r="G34" t="str">
            <v>X</v>
          </cell>
          <cell r="J34" t="str">
            <v>X</v>
          </cell>
          <cell r="L34" t="str">
            <v>Bogotá-POOL</v>
          </cell>
        </row>
        <row r="35">
          <cell r="A35">
            <v>29</v>
          </cell>
          <cell r="B35" t="str">
            <v>MOTOCICLETA</v>
          </cell>
          <cell r="C35" t="str">
            <v>HONDA C-90</v>
          </cell>
          <cell r="D35">
            <v>95</v>
          </cell>
          <cell r="E35">
            <v>90</v>
          </cell>
          <cell r="F35" t="str">
            <v>AKM-66</v>
          </cell>
          <cell r="G35" t="str">
            <v>X</v>
          </cell>
          <cell r="J35" t="str">
            <v>X</v>
          </cell>
          <cell r="L35" t="str">
            <v>Bogotá-POOL</v>
          </cell>
        </row>
        <row r="36">
          <cell r="A36">
            <v>30</v>
          </cell>
          <cell r="B36" t="str">
            <v>AUTOMOVIL</v>
          </cell>
          <cell r="C36" t="str">
            <v xml:space="preserve">MAZDA 323 NE </v>
          </cell>
          <cell r="D36">
            <v>97</v>
          </cell>
          <cell r="E36">
            <v>1300</v>
          </cell>
          <cell r="F36" t="str">
            <v>CRX-816</v>
          </cell>
          <cell r="G36" t="str">
            <v>X</v>
          </cell>
          <cell r="J36" t="str">
            <v>X</v>
          </cell>
          <cell r="K36" t="str">
            <v>X</v>
          </cell>
          <cell r="L36" t="str">
            <v>Bogotá-RB</v>
          </cell>
        </row>
        <row r="37">
          <cell r="A37">
            <v>31</v>
          </cell>
          <cell r="B37" t="str">
            <v>AUTOMOVIL</v>
          </cell>
          <cell r="C37" t="str">
            <v>RENAULT 9 INYECCION</v>
          </cell>
          <cell r="D37">
            <v>99</v>
          </cell>
          <cell r="E37">
            <v>1400</v>
          </cell>
          <cell r="F37" t="str">
            <v>OIB-452</v>
          </cell>
          <cell r="G37" t="str">
            <v>X</v>
          </cell>
          <cell r="J37" t="str">
            <v>X</v>
          </cell>
          <cell r="K37" t="str">
            <v>X</v>
          </cell>
          <cell r="L37" t="str">
            <v>Bogotá-Secr. Gral.</v>
          </cell>
        </row>
        <row r="38">
          <cell r="A38">
            <v>32</v>
          </cell>
          <cell r="B38" t="str">
            <v>AUTOMOVIL</v>
          </cell>
          <cell r="C38" t="str">
            <v>RENAULT 9 MAXIMO</v>
          </cell>
          <cell r="D38">
            <v>94</v>
          </cell>
          <cell r="E38">
            <v>1600</v>
          </cell>
          <cell r="F38" t="str">
            <v>OSA-512</v>
          </cell>
          <cell r="G38" t="str">
            <v>X</v>
          </cell>
          <cell r="J38" t="str">
            <v>X</v>
          </cell>
          <cell r="L38" t="str">
            <v>Bucaramanga</v>
          </cell>
        </row>
        <row r="39">
          <cell r="A39">
            <v>33</v>
          </cell>
          <cell r="B39" t="str">
            <v>CAMPERO</v>
          </cell>
          <cell r="C39" t="str">
            <v xml:space="preserve">CHEVROLET TROOPER </v>
          </cell>
          <cell r="D39">
            <v>89</v>
          </cell>
          <cell r="E39">
            <v>2559</v>
          </cell>
          <cell r="F39" t="str">
            <v>OBA-723</v>
          </cell>
          <cell r="G39" t="str">
            <v>X</v>
          </cell>
          <cell r="J39" t="str">
            <v>X</v>
          </cell>
          <cell r="L39" t="str">
            <v>Bucaramanga</v>
          </cell>
        </row>
        <row r="40">
          <cell r="A40">
            <v>34</v>
          </cell>
          <cell r="B40" t="str">
            <v xml:space="preserve">CAMIONETA CON PLATON </v>
          </cell>
          <cell r="C40" t="str">
            <v>TOYOTA HILUX PICK UP 4X2</v>
          </cell>
          <cell r="D40">
            <v>94</v>
          </cell>
          <cell r="E40">
            <v>2400</v>
          </cell>
          <cell r="F40" t="str">
            <v>OOC-057</v>
          </cell>
          <cell r="G40" t="str">
            <v>X</v>
          </cell>
          <cell r="J40" t="str">
            <v>X</v>
          </cell>
          <cell r="L40" t="str">
            <v>Buga</v>
          </cell>
        </row>
        <row r="41">
          <cell r="A41">
            <v>35</v>
          </cell>
          <cell r="B41" t="str">
            <v>AUTOMOVIL</v>
          </cell>
          <cell r="C41" t="str">
            <v>RENAULT 18 TS</v>
          </cell>
          <cell r="D41">
            <v>85</v>
          </cell>
          <cell r="E41">
            <v>1400</v>
          </cell>
          <cell r="F41" t="str">
            <v>OAH-645</v>
          </cell>
          <cell r="H41" t="str">
            <v>X</v>
          </cell>
          <cell r="J41" t="str">
            <v>X</v>
          </cell>
          <cell r="L41" t="str">
            <v>Cali</v>
          </cell>
        </row>
        <row r="42">
          <cell r="A42">
            <v>36</v>
          </cell>
          <cell r="B42" t="str">
            <v xml:space="preserve">CAMIONETA CON PLATON </v>
          </cell>
          <cell r="C42" t="str">
            <v>NISSAN PICK UP 4X2</v>
          </cell>
          <cell r="D42">
            <v>93</v>
          </cell>
          <cell r="E42">
            <v>1750</v>
          </cell>
          <cell r="F42" t="str">
            <v>ONH-437</v>
          </cell>
          <cell r="G42" t="str">
            <v>X</v>
          </cell>
          <cell r="J42" t="str">
            <v>X</v>
          </cell>
          <cell r="L42" t="str">
            <v>Cali</v>
          </cell>
        </row>
        <row r="43">
          <cell r="A43">
            <v>37</v>
          </cell>
          <cell r="B43" t="str">
            <v>CAMIONETA DOBLE CABINA PLATON</v>
          </cell>
          <cell r="C43" t="str">
            <v>MAZDA B2000</v>
          </cell>
          <cell r="D43">
            <v>2000</v>
          </cell>
          <cell r="E43">
            <v>2200</v>
          </cell>
          <cell r="F43" t="str">
            <v>ONI-433</v>
          </cell>
          <cell r="G43" t="str">
            <v>X</v>
          </cell>
          <cell r="J43" t="str">
            <v>X</v>
          </cell>
          <cell r="L43" t="str">
            <v>Cali</v>
          </cell>
        </row>
        <row r="44">
          <cell r="A44">
            <v>38</v>
          </cell>
          <cell r="B44" t="str">
            <v>MOTOCICLETA</v>
          </cell>
          <cell r="C44" t="str">
            <v>HONDA CROSS</v>
          </cell>
          <cell r="D44">
            <v>93</v>
          </cell>
          <cell r="E44">
            <v>185</v>
          </cell>
          <cell r="F44" t="str">
            <v>SIN</v>
          </cell>
          <cell r="G44" t="str">
            <v>X</v>
          </cell>
          <cell r="J44" t="str">
            <v>X</v>
          </cell>
          <cell r="L44" t="str">
            <v>Cali</v>
          </cell>
        </row>
        <row r="45">
          <cell r="A45">
            <v>39</v>
          </cell>
          <cell r="B45" t="str">
            <v>CAMPERO</v>
          </cell>
          <cell r="C45" t="str">
            <v>CHEVROLET SAMURAI</v>
          </cell>
          <cell r="D45">
            <v>94</v>
          </cell>
          <cell r="E45">
            <v>1330</v>
          </cell>
          <cell r="F45" t="str">
            <v>OBB-617</v>
          </cell>
          <cell r="G45" t="str">
            <v>X</v>
          </cell>
          <cell r="J45" t="str">
            <v>X</v>
          </cell>
          <cell r="L45" t="str">
            <v>Cartagena</v>
          </cell>
        </row>
        <row r="46">
          <cell r="A46">
            <v>40</v>
          </cell>
          <cell r="B46" t="str">
            <v>MOTOCICLETA</v>
          </cell>
          <cell r="C46" t="str">
            <v>YAMAHA V80</v>
          </cell>
          <cell r="D46">
            <v>2002</v>
          </cell>
          <cell r="E46">
            <v>800</v>
          </cell>
          <cell r="F46" t="str">
            <v>YAM-026</v>
          </cell>
          <cell r="G46" t="str">
            <v>X</v>
          </cell>
          <cell r="J46" t="str">
            <v>X</v>
          </cell>
          <cell r="L46" t="str">
            <v>Casanare</v>
          </cell>
        </row>
        <row r="47">
          <cell r="A47">
            <v>41</v>
          </cell>
          <cell r="B47" t="str">
            <v>CAMPERO</v>
          </cell>
          <cell r="C47" t="str">
            <v>CHEVROLET SAMURAI</v>
          </cell>
          <cell r="D47">
            <v>94</v>
          </cell>
          <cell r="E47">
            <v>1330</v>
          </cell>
          <cell r="F47" t="str">
            <v>OBB-614</v>
          </cell>
          <cell r="G47" t="str">
            <v>X</v>
          </cell>
          <cell r="J47" t="str">
            <v>X</v>
          </cell>
          <cell r="L47" t="str">
            <v>Cúcuta</v>
          </cell>
        </row>
        <row r="48">
          <cell r="A48">
            <v>42</v>
          </cell>
          <cell r="B48" t="str">
            <v>CAMPERO</v>
          </cell>
          <cell r="C48" t="str">
            <v>CHEVROLET SAMURAI</v>
          </cell>
          <cell r="D48">
            <v>95</v>
          </cell>
          <cell r="E48">
            <v>1330</v>
          </cell>
          <cell r="F48" t="str">
            <v>OZD-363</v>
          </cell>
          <cell r="G48" t="str">
            <v>X</v>
          </cell>
          <cell r="J48" t="str">
            <v>X</v>
          </cell>
          <cell r="L48" t="str">
            <v>Florencia</v>
          </cell>
        </row>
        <row r="49">
          <cell r="A49">
            <v>43</v>
          </cell>
          <cell r="B49" t="str">
            <v>CAMPERO</v>
          </cell>
          <cell r="C49" t="str">
            <v>CHEVROLET SAMURAI</v>
          </cell>
          <cell r="D49">
            <v>94</v>
          </cell>
          <cell r="E49">
            <v>1330</v>
          </cell>
          <cell r="F49" t="str">
            <v>OBB-616</v>
          </cell>
          <cell r="G49" t="str">
            <v>X</v>
          </cell>
          <cell r="J49" t="str">
            <v>X</v>
          </cell>
          <cell r="L49" t="str">
            <v>Ibagué</v>
          </cell>
        </row>
        <row r="50">
          <cell r="A50">
            <v>44</v>
          </cell>
          <cell r="B50" t="str">
            <v>CAMPERO</v>
          </cell>
          <cell r="C50" t="str">
            <v>SUZUKI</v>
          </cell>
          <cell r="D50">
            <v>81</v>
          </cell>
          <cell r="E50">
            <v>1000</v>
          </cell>
          <cell r="F50" t="str">
            <v>FD-5743</v>
          </cell>
          <cell r="H50" t="str">
            <v>X</v>
          </cell>
          <cell r="J50" t="str">
            <v>X</v>
          </cell>
          <cell r="L50" t="str">
            <v>Ipiales</v>
          </cell>
        </row>
        <row r="51">
          <cell r="A51">
            <v>45</v>
          </cell>
          <cell r="B51" t="str">
            <v>CAMPERO</v>
          </cell>
          <cell r="C51" t="str">
            <v>CHEVROLET SAMURAI</v>
          </cell>
          <cell r="D51">
            <v>94</v>
          </cell>
          <cell r="E51">
            <v>1330</v>
          </cell>
          <cell r="F51" t="str">
            <v>OBB-615</v>
          </cell>
          <cell r="G51" t="str">
            <v>X</v>
          </cell>
          <cell r="J51" t="str">
            <v>X</v>
          </cell>
          <cell r="L51" t="str">
            <v>Manizales</v>
          </cell>
        </row>
        <row r="52">
          <cell r="A52">
            <v>46</v>
          </cell>
          <cell r="B52" t="str">
            <v>MOTOCICLETA</v>
          </cell>
          <cell r="C52" t="str">
            <v>YAMAHA CROSS</v>
          </cell>
          <cell r="D52">
            <v>93</v>
          </cell>
          <cell r="E52">
            <v>100</v>
          </cell>
          <cell r="F52" t="str">
            <v>HHT-69</v>
          </cell>
          <cell r="G52" t="str">
            <v>X</v>
          </cell>
          <cell r="J52" t="str">
            <v>X</v>
          </cell>
          <cell r="L52" t="str">
            <v>Manizales</v>
          </cell>
        </row>
        <row r="53">
          <cell r="A53">
            <v>47</v>
          </cell>
          <cell r="B53" t="str">
            <v>AUTOMOVIL</v>
          </cell>
          <cell r="C53" t="str">
            <v>RENAULT 4L</v>
          </cell>
          <cell r="D53">
            <v>80</v>
          </cell>
          <cell r="E53">
            <v>1025</v>
          </cell>
          <cell r="F53" t="str">
            <v>ELE-179</v>
          </cell>
          <cell r="H53" t="str">
            <v>X</v>
          </cell>
          <cell r="J53" t="str">
            <v>X</v>
          </cell>
          <cell r="L53" t="str">
            <v>Medellín</v>
          </cell>
        </row>
        <row r="54">
          <cell r="A54">
            <v>48</v>
          </cell>
          <cell r="B54" t="str">
            <v>AUTOMOVIL</v>
          </cell>
          <cell r="C54" t="str">
            <v>RENAULT 9 GTS</v>
          </cell>
          <cell r="D54">
            <v>85</v>
          </cell>
          <cell r="E54">
            <v>1400</v>
          </cell>
          <cell r="F54" t="str">
            <v>OAH-644</v>
          </cell>
          <cell r="G54" t="str">
            <v>X</v>
          </cell>
          <cell r="J54" t="str">
            <v>X</v>
          </cell>
          <cell r="L54" t="str">
            <v>Medellín</v>
          </cell>
        </row>
        <row r="55">
          <cell r="A55">
            <v>49</v>
          </cell>
          <cell r="B55" t="str">
            <v>CAMPERO</v>
          </cell>
          <cell r="C55" t="str">
            <v>CHEVROLET SAMURAI</v>
          </cell>
          <cell r="D55">
            <v>94</v>
          </cell>
          <cell r="E55">
            <v>1330</v>
          </cell>
          <cell r="F55" t="str">
            <v>OBB-618</v>
          </cell>
          <cell r="G55" t="str">
            <v>X</v>
          </cell>
          <cell r="J55" t="str">
            <v>X</v>
          </cell>
          <cell r="L55" t="str">
            <v>Medellín</v>
          </cell>
        </row>
        <row r="56">
          <cell r="A56">
            <v>50</v>
          </cell>
          <cell r="B56" t="str">
            <v>CAMPERO</v>
          </cell>
          <cell r="C56" t="str">
            <v>CHEVROLET VITARA</v>
          </cell>
          <cell r="D56">
            <v>2000</v>
          </cell>
          <cell r="E56">
            <v>1600</v>
          </cell>
          <cell r="F56" t="str">
            <v>OMK-429</v>
          </cell>
          <cell r="G56" t="str">
            <v>X</v>
          </cell>
          <cell r="J56" t="str">
            <v>X</v>
          </cell>
          <cell r="L56" t="str">
            <v>Medellín</v>
          </cell>
        </row>
        <row r="57">
          <cell r="A57">
            <v>51</v>
          </cell>
          <cell r="B57" t="str">
            <v>CAMIONETA DE ESTACAS</v>
          </cell>
          <cell r="C57" t="str">
            <v>TOYOTA HILUX PICK UP 4X2</v>
          </cell>
          <cell r="D57">
            <v>95</v>
          </cell>
          <cell r="E57">
            <v>2300</v>
          </cell>
          <cell r="F57" t="str">
            <v>BCG-566</v>
          </cell>
          <cell r="G57" t="str">
            <v>X</v>
          </cell>
          <cell r="J57" t="str">
            <v>X</v>
          </cell>
          <cell r="L57" t="str">
            <v>Mocoa</v>
          </cell>
        </row>
        <row r="58">
          <cell r="A58">
            <v>52</v>
          </cell>
          <cell r="B58" t="str">
            <v>MOTOCICLETA</v>
          </cell>
          <cell r="C58" t="str">
            <v>YAMAHA DT-125</v>
          </cell>
          <cell r="D58">
            <v>90</v>
          </cell>
          <cell r="E58">
            <v>125</v>
          </cell>
          <cell r="F58" t="str">
            <v>VMT-64</v>
          </cell>
          <cell r="G58" t="str">
            <v>X</v>
          </cell>
          <cell r="J58" t="str">
            <v>X</v>
          </cell>
          <cell r="L58" t="str">
            <v>Mocoa</v>
          </cell>
        </row>
        <row r="59">
          <cell r="A59">
            <v>53</v>
          </cell>
          <cell r="B59" t="str">
            <v>CAMPERO</v>
          </cell>
          <cell r="C59" t="str">
            <v>CHEVROLET SAMURAI</v>
          </cell>
          <cell r="D59">
            <v>94</v>
          </cell>
          <cell r="E59">
            <v>1330</v>
          </cell>
          <cell r="F59" t="str">
            <v>QEB-173</v>
          </cell>
          <cell r="G59" t="str">
            <v>X</v>
          </cell>
          <cell r="J59" t="str">
            <v>X</v>
          </cell>
          <cell r="L59" t="str">
            <v>Montería</v>
          </cell>
        </row>
        <row r="60">
          <cell r="A60">
            <v>54</v>
          </cell>
          <cell r="B60" t="str">
            <v>CAMPERO</v>
          </cell>
          <cell r="C60" t="str">
            <v xml:space="preserve">CHEVROLET TROOPER </v>
          </cell>
          <cell r="D60">
            <v>91</v>
          </cell>
          <cell r="E60">
            <v>2559</v>
          </cell>
          <cell r="F60" t="str">
            <v>OBA-901</v>
          </cell>
          <cell r="G60" t="str">
            <v>X</v>
          </cell>
          <cell r="J60" t="str">
            <v>X</v>
          </cell>
          <cell r="L60" t="str">
            <v>Neiva</v>
          </cell>
        </row>
        <row r="61">
          <cell r="A61">
            <v>55</v>
          </cell>
          <cell r="B61" t="str">
            <v>MOTOCICLETA</v>
          </cell>
          <cell r="C61" t="str">
            <v>HONDA CD</v>
          </cell>
          <cell r="D61">
            <v>2000</v>
          </cell>
          <cell r="E61">
            <v>100</v>
          </cell>
          <cell r="F61" t="str">
            <v>NYC-32A</v>
          </cell>
          <cell r="G61" t="str">
            <v>X</v>
          </cell>
          <cell r="J61" t="str">
            <v>X</v>
          </cell>
          <cell r="L61" t="str">
            <v>Neiva</v>
          </cell>
        </row>
        <row r="62">
          <cell r="A62">
            <v>56</v>
          </cell>
          <cell r="B62" t="str">
            <v xml:space="preserve">CAMIONETA CON PLATON </v>
          </cell>
          <cell r="C62" t="str">
            <v>NISSAN PICK UP 4x2</v>
          </cell>
          <cell r="D62">
            <v>95</v>
          </cell>
          <cell r="E62">
            <v>2400</v>
          </cell>
          <cell r="F62" t="str">
            <v>OAK-035</v>
          </cell>
          <cell r="G62" t="str">
            <v>X</v>
          </cell>
          <cell r="J62" t="str">
            <v>X</v>
          </cell>
          <cell r="L62" t="str">
            <v>Pasto</v>
          </cell>
        </row>
        <row r="63">
          <cell r="A63">
            <v>57</v>
          </cell>
          <cell r="B63" t="str">
            <v>MOTOCICLETA</v>
          </cell>
          <cell r="C63" t="str">
            <v xml:space="preserve">KAWASAKI  </v>
          </cell>
          <cell r="D63">
            <v>97</v>
          </cell>
          <cell r="E63">
            <v>100</v>
          </cell>
          <cell r="F63" t="str">
            <v>LIT-14A</v>
          </cell>
          <cell r="G63" t="str">
            <v>X</v>
          </cell>
          <cell r="J63" t="str">
            <v>X</v>
          </cell>
          <cell r="L63" t="str">
            <v>Pasto</v>
          </cell>
        </row>
        <row r="64">
          <cell r="A64">
            <v>58</v>
          </cell>
          <cell r="B64" t="str">
            <v>CAMPERO</v>
          </cell>
          <cell r="C64" t="str">
            <v>CHEVROLET SAMURAI</v>
          </cell>
          <cell r="D64">
            <v>95</v>
          </cell>
          <cell r="E64">
            <v>1330</v>
          </cell>
          <cell r="F64" t="str">
            <v>OVE-053</v>
          </cell>
          <cell r="G64" t="str">
            <v>X</v>
          </cell>
          <cell r="J64" t="str">
            <v>X</v>
          </cell>
          <cell r="L64" t="str">
            <v>Pereira</v>
          </cell>
        </row>
        <row r="65">
          <cell r="A65">
            <v>59</v>
          </cell>
          <cell r="B65" t="str">
            <v>MOTOCICLETA</v>
          </cell>
          <cell r="C65" t="str">
            <v>PIAGGIO VESPA 150</v>
          </cell>
          <cell r="D65">
            <v>95</v>
          </cell>
          <cell r="E65">
            <v>150</v>
          </cell>
          <cell r="F65" t="str">
            <v>QRJ-38A</v>
          </cell>
          <cell r="I65" t="str">
            <v>X</v>
          </cell>
          <cell r="J65" t="str">
            <v>X</v>
          </cell>
          <cell r="L65" t="str">
            <v>Pereira</v>
          </cell>
        </row>
        <row r="66">
          <cell r="A66">
            <v>60</v>
          </cell>
          <cell r="B66" t="str">
            <v xml:space="preserve">CAMIONETA CON PLATON </v>
          </cell>
          <cell r="C66" t="str">
            <v>TOYOTA HILUX PICK UP 4X2</v>
          </cell>
          <cell r="D66">
            <v>94</v>
          </cell>
          <cell r="E66">
            <v>2400</v>
          </cell>
          <cell r="F66" t="str">
            <v>ORO-103</v>
          </cell>
          <cell r="G66" t="str">
            <v>X</v>
          </cell>
          <cell r="J66" t="str">
            <v>X</v>
          </cell>
          <cell r="L66" t="str">
            <v>Popayán</v>
          </cell>
        </row>
        <row r="67">
          <cell r="A67">
            <v>61</v>
          </cell>
          <cell r="B67" t="str">
            <v>MOTOCICLETA</v>
          </cell>
          <cell r="C67" t="str">
            <v>SUZUKI FR 80</v>
          </cell>
          <cell r="D67">
            <v>95</v>
          </cell>
          <cell r="E67">
            <v>80</v>
          </cell>
          <cell r="F67" t="str">
            <v>LEB-08</v>
          </cell>
          <cell r="G67" t="str">
            <v>X</v>
          </cell>
          <cell r="J67" t="str">
            <v>X</v>
          </cell>
          <cell r="L67" t="str">
            <v>Popayán</v>
          </cell>
        </row>
        <row r="68">
          <cell r="A68">
            <v>62</v>
          </cell>
          <cell r="B68" t="str">
            <v>MOTOCICLETA</v>
          </cell>
          <cell r="C68" t="str">
            <v>SUZUKI TS125</v>
          </cell>
          <cell r="D68">
            <v>98</v>
          </cell>
          <cell r="E68">
            <v>125</v>
          </cell>
          <cell r="F68" t="str">
            <v>DHJ-23A</v>
          </cell>
          <cell r="G68" t="str">
            <v>X</v>
          </cell>
          <cell r="J68" t="str">
            <v>X</v>
          </cell>
          <cell r="L68" t="str">
            <v>Puerto Carreño</v>
          </cell>
        </row>
        <row r="69">
          <cell r="A69">
            <v>63</v>
          </cell>
          <cell r="B69" t="str">
            <v>CAMPERO</v>
          </cell>
          <cell r="C69" t="str">
            <v xml:space="preserve">CHEVROLET SAMURAI </v>
          </cell>
          <cell r="D69">
            <v>95</v>
          </cell>
          <cell r="E69">
            <v>1300</v>
          </cell>
          <cell r="F69" t="str">
            <v>ORK-019</v>
          </cell>
          <cell r="H69" t="str">
            <v>X</v>
          </cell>
          <cell r="J69" t="str">
            <v>X</v>
          </cell>
          <cell r="L69" t="str">
            <v>Quibdó</v>
          </cell>
        </row>
        <row r="70">
          <cell r="A70">
            <v>64</v>
          </cell>
          <cell r="B70" t="str">
            <v>CAMPERO</v>
          </cell>
          <cell r="C70" t="str">
            <v>MITSUBISHI MONTERO</v>
          </cell>
          <cell r="D70">
            <v>95</v>
          </cell>
          <cell r="E70">
            <v>2500</v>
          </cell>
          <cell r="F70" t="str">
            <v>RHB-508</v>
          </cell>
          <cell r="G70" t="str">
            <v>X</v>
          </cell>
          <cell r="J70" t="str">
            <v>X</v>
          </cell>
          <cell r="L70" t="str">
            <v>Riohacha</v>
          </cell>
        </row>
        <row r="71">
          <cell r="A71">
            <v>65</v>
          </cell>
          <cell r="B71" t="str">
            <v>CAMPERO</v>
          </cell>
          <cell r="C71" t="str">
            <v>LADA 2121</v>
          </cell>
          <cell r="D71">
            <v>94</v>
          </cell>
          <cell r="E71">
            <v>1600</v>
          </cell>
          <cell r="F71" t="str">
            <v>OSA-542</v>
          </cell>
          <cell r="G71" t="str">
            <v>X</v>
          </cell>
          <cell r="J71" t="str">
            <v>X</v>
          </cell>
          <cell r="L71" t="str">
            <v>San Gil</v>
          </cell>
        </row>
        <row r="72">
          <cell r="A72">
            <v>66</v>
          </cell>
          <cell r="B72" t="str">
            <v>MOTOCICLETA</v>
          </cell>
          <cell r="C72" t="str">
            <v>SUZUKI CROSS</v>
          </cell>
          <cell r="D72">
            <v>96</v>
          </cell>
          <cell r="E72">
            <v>185</v>
          </cell>
          <cell r="F72" t="str">
            <v>RDP-86</v>
          </cell>
          <cell r="G72" t="str">
            <v>X</v>
          </cell>
          <cell r="J72" t="str">
            <v>X</v>
          </cell>
          <cell r="L72" t="str">
            <v>San Gil</v>
          </cell>
        </row>
        <row r="73">
          <cell r="A73">
            <v>67</v>
          </cell>
          <cell r="B73" t="str">
            <v>MOTOCICLETA</v>
          </cell>
          <cell r="C73" t="str">
            <v>YAMAHA DT-125</v>
          </cell>
          <cell r="D73">
            <v>97</v>
          </cell>
          <cell r="E73">
            <v>125</v>
          </cell>
          <cell r="F73" t="str">
            <v>OVY-73</v>
          </cell>
          <cell r="G73" t="str">
            <v>X</v>
          </cell>
          <cell r="J73" t="str">
            <v>X</v>
          </cell>
          <cell r="L73" t="str">
            <v>San José G.</v>
          </cell>
        </row>
        <row r="74">
          <cell r="A74">
            <v>68</v>
          </cell>
          <cell r="B74" t="str">
            <v>CAMPERO</v>
          </cell>
          <cell r="C74" t="str">
            <v>CHEVROLET SAMURAI</v>
          </cell>
          <cell r="D74">
            <v>94</v>
          </cell>
          <cell r="E74">
            <v>1330</v>
          </cell>
          <cell r="F74" t="str">
            <v>QGM-896</v>
          </cell>
          <cell r="H74" t="str">
            <v>X</v>
          </cell>
          <cell r="J74" t="str">
            <v>X</v>
          </cell>
          <cell r="L74" t="str">
            <v>Santa Marta</v>
          </cell>
        </row>
        <row r="75">
          <cell r="A75">
            <v>69</v>
          </cell>
          <cell r="B75" t="str">
            <v>MOTOCICLETA</v>
          </cell>
          <cell r="C75" t="str">
            <v>SUZUKI AX100</v>
          </cell>
          <cell r="D75">
            <v>98</v>
          </cell>
          <cell r="E75">
            <v>100</v>
          </cell>
          <cell r="F75" t="str">
            <v>LGK-61</v>
          </cell>
          <cell r="G75" t="str">
            <v>X</v>
          </cell>
          <cell r="J75" t="str">
            <v>X</v>
          </cell>
          <cell r="L75" t="str">
            <v>Sder.Quilichao</v>
          </cell>
        </row>
        <row r="76">
          <cell r="A76">
            <v>70</v>
          </cell>
          <cell r="B76" t="str">
            <v>CAMPERO</v>
          </cell>
          <cell r="C76" t="str">
            <v>CHEVROLET SAMURAI</v>
          </cell>
          <cell r="D76">
            <v>94</v>
          </cell>
          <cell r="E76">
            <v>1300</v>
          </cell>
          <cell r="F76" t="str">
            <v>AXK-223</v>
          </cell>
          <cell r="G76" t="str">
            <v>X</v>
          </cell>
          <cell r="J76" t="str">
            <v>X</v>
          </cell>
          <cell r="L76" t="str">
            <v>Sincelejo</v>
          </cell>
        </row>
        <row r="77">
          <cell r="A77">
            <v>71</v>
          </cell>
          <cell r="B77" t="str">
            <v>MOTOCICLETA</v>
          </cell>
          <cell r="C77" t="str">
            <v>YAMAHA V80</v>
          </cell>
          <cell r="D77">
            <v>96</v>
          </cell>
          <cell r="E77">
            <v>80</v>
          </cell>
          <cell r="F77" t="str">
            <v>MUT-21</v>
          </cell>
          <cell r="G77" t="str">
            <v>X</v>
          </cell>
          <cell r="J77" t="str">
            <v>X</v>
          </cell>
          <cell r="L77" t="str">
            <v>Sincelejo</v>
          </cell>
        </row>
        <row r="78">
          <cell r="A78">
            <v>72</v>
          </cell>
          <cell r="B78" t="str">
            <v>MOTOCICLETA</v>
          </cell>
          <cell r="C78" t="str">
            <v>YAMAHA RX 1158</v>
          </cell>
          <cell r="D78">
            <v>98</v>
          </cell>
          <cell r="E78">
            <v>115</v>
          </cell>
          <cell r="F78" t="str">
            <v>NHD-58A</v>
          </cell>
          <cell r="G78" t="str">
            <v>X</v>
          </cell>
          <cell r="J78" t="str">
            <v>X</v>
          </cell>
          <cell r="L78" t="str">
            <v>Sincelejo</v>
          </cell>
        </row>
        <row r="79">
          <cell r="A79">
            <v>73</v>
          </cell>
          <cell r="B79" t="str">
            <v>MOTOCICLETA</v>
          </cell>
          <cell r="C79" t="str">
            <v>YAMAHA RX 1158 ROBADA</v>
          </cell>
          <cell r="D79">
            <v>98</v>
          </cell>
          <cell r="E79">
            <v>115</v>
          </cell>
          <cell r="F79" t="str">
            <v>NHD-59A</v>
          </cell>
          <cell r="G79" t="str">
            <v>X</v>
          </cell>
          <cell r="J79" t="str">
            <v>X</v>
          </cell>
          <cell r="L79" t="str">
            <v>Sincelejo     ROBADA</v>
          </cell>
        </row>
        <row r="80">
          <cell r="A80">
            <v>74</v>
          </cell>
          <cell r="B80" t="str">
            <v>MOTOCICLETA</v>
          </cell>
          <cell r="C80" t="str">
            <v>SUZUKI CROSS</v>
          </cell>
          <cell r="D80">
            <v>93</v>
          </cell>
          <cell r="E80">
            <v>125</v>
          </cell>
          <cell r="F80" t="str">
            <v>DSO-90</v>
          </cell>
          <cell r="G80" t="str">
            <v>X</v>
          </cell>
          <cell r="J80" t="str">
            <v>X</v>
          </cell>
          <cell r="L80" t="str">
            <v>Sogamoso</v>
          </cell>
        </row>
        <row r="81">
          <cell r="A81">
            <v>75</v>
          </cell>
          <cell r="B81" t="str">
            <v xml:space="preserve">CAMIONETA CON PLATON </v>
          </cell>
          <cell r="C81" t="str">
            <v>TOYOTA HILUX PICK UP 4X2</v>
          </cell>
          <cell r="D81">
            <v>95</v>
          </cell>
          <cell r="E81">
            <v>2400</v>
          </cell>
          <cell r="F81" t="str">
            <v>OEV-003</v>
          </cell>
          <cell r="G81" t="str">
            <v>X</v>
          </cell>
          <cell r="J81" t="str">
            <v>X</v>
          </cell>
          <cell r="L81" t="str">
            <v>Sta. Rosa de Vit.</v>
          </cell>
        </row>
        <row r="82">
          <cell r="A82">
            <v>76</v>
          </cell>
          <cell r="B82" t="str">
            <v>CAMPERO</v>
          </cell>
          <cell r="C82" t="str">
            <v>CHEVROLET SAMURAI</v>
          </cell>
          <cell r="D82">
            <v>95</v>
          </cell>
          <cell r="E82">
            <v>1330</v>
          </cell>
          <cell r="F82" t="str">
            <v>OQF-032</v>
          </cell>
          <cell r="G82" t="str">
            <v>X</v>
          </cell>
          <cell r="J82" t="str">
            <v>X</v>
          </cell>
          <cell r="L82" t="str">
            <v>Tunja</v>
          </cell>
        </row>
        <row r="83">
          <cell r="A83">
            <v>77</v>
          </cell>
          <cell r="B83" t="str">
            <v>AUTOMOVIL</v>
          </cell>
          <cell r="C83" t="str">
            <v>RENAULT 9 SUPER</v>
          </cell>
          <cell r="D83">
            <v>94</v>
          </cell>
          <cell r="E83">
            <v>1300</v>
          </cell>
          <cell r="F83" t="str">
            <v>OSA-513</v>
          </cell>
          <cell r="H83" t="str">
            <v>X</v>
          </cell>
          <cell r="J83" t="str">
            <v>X</v>
          </cell>
          <cell r="L83" t="str">
            <v>Valledupar</v>
          </cell>
        </row>
        <row r="84">
          <cell r="A84">
            <v>78</v>
          </cell>
          <cell r="B84" t="str">
            <v>MOTOCICLETA</v>
          </cell>
          <cell r="C84" t="str">
            <v>SUZUKI FR 80</v>
          </cell>
          <cell r="D84">
            <v>95</v>
          </cell>
          <cell r="E84">
            <v>80</v>
          </cell>
          <cell r="F84" t="str">
            <v>YAE-36</v>
          </cell>
          <cell r="H84" t="str">
            <v>X</v>
          </cell>
          <cell r="J84" t="str">
            <v>X</v>
          </cell>
          <cell r="L84" t="str">
            <v>Valledupar</v>
          </cell>
        </row>
        <row r="85">
          <cell r="A85">
            <v>79</v>
          </cell>
          <cell r="B85" t="str">
            <v>CAMPERO</v>
          </cell>
          <cell r="C85" t="str">
            <v>SUZUKI SIDERICK</v>
          </cell>
          <cell r="D85">
            <v>93</v>
          </cell>
          <cell r="E85">
            <v>1600</v>
          </cell>
          <cell r="F85" t="str">
            <v>OBB-357</v>
          </cell>
          <cell r="G85" t="str">
            <v>X</v>
          </cell>
          <cell r="J85" t="str">
            <v>X</v>
          </cell>
          <cell r="L85" t="str">
            <v>Villavicencio</v>
          </cell>
        </row>
        <row r="86">
          <cell r="A86">
            <v>80</v>
          </cell>
          <cell r="B86" t="str">
            <v>CAMPERO</v>
          </cell>
          <cell r="C86" t="str">
            <v>CHEVROLET SAMURAI</v>
          </cell>
          <cell r="D86">
            <v>94</v>
          </cell>
          <cell r="E86">
            <v>1330</v>
          </cell>
          <cell r="F86" t="str">
            <v>OBB-613</v>
          </cell>
          <cell r="G86" t="str">
            <v>X</v>
          </cell>
          <cell r="J86" t="str">
            <v>X</v>
          </cell>
          <cell r="L86" t="str">
            <v>Villavicencio</v>
          </cell>
        </row>
        <row r="87">
          <cell r="A87">
            <v>81</v>
          </cell>
          <cell r="B87" t="str">
            <v>MOTOCICLETA</v>
          </cell>
          <cell r="C87" t="str">
            <v>YAMAHA V80</v>
          </cell>
          <cell r="D87">
            <v>93</v>
          </cell>
          <cell r="E87">
            <v>80</v>
          </cell>
          <cell r="F87" t="str">
            <v>VSH-57</v>
          </cell>
          <cell r="H87" t="str">
            <v>X</v>
          </cell>
          <cell r="J87" t="str">
            <v>X</v>
          </cell>
          <cell r="L87" t="str">
            <v>Yopal</v>
          </cell>
        </row>
        <row r="88">
          <cell r="A88" t="str">
            <v>VALOR APROXIMADO TOTAL</v>
          </cell>
        </row>
        <row r="89">
          <cell r="A89" t="str">
            <v>costo aproximado mantenimiento vigencia 2005</v>
          </cell>
        </row>
        <row r="91">
          <cell r="A91" t="str">
            <v>FUENTE:TABLAS DE SEGUROS FASECOLDA</v>
          </cell>
        </row>
        <row r="104">
          <cell r="A104" t="str">
            <v>ROBERTO A. LANCHERO GARAVITO</v>
          </cell>
        </row>
        <row r="105">
          <cell r="A105" t="str">
            <v>COORDINADOR DE TRANSPORTES</v>
          </cell>
        </row>
        <row r="113">
          <cell r="A113" t="str">
            <v>VEHICULOS EN PROCESO DE BAJA</v>
          </cell>
        </row>
        <row r="114">
          <cell r="A114">
            <v>1</v>
          </cell>
          <cell r="B114" t="str">
            <v>MOTOCICLETA</v>
          </cell>
          <cell r="C114" t="str">
            <v xml:space="preserve">YAMAHA </v>
          </cell>
          <cell r="D114">
            <v>90</v>
          </cell>
          <cell r="E114">
            <v>125</v>
          </cell>
          <cell r="F114" t="str">
            <v>OVT-66</v>
          </cell>
          <cell r="I114" t="str">
            <v>X</v>
          </cell>
          <cell r="J114" t="str">
            <v>X</v>
          </cell>
          <cell r="L114" t="str">
            <v>San José G.</v>
          </cell>
        </row>
        <row r="115">
          <cell r="A115">
            <v>2</v>
          </cell>
          <cell r="B115" t="str">
            <v>AUTOMOVIL</v>
          </cell>
          <cell r="C115" t="str">
            <v xml:space="preserve">RENAULT 4L </v>
          </cell>
          <cell r="D115">
            <v>81</v>
          </cell>
          <cell r="E115">
            <v>1025</v>
          </cell>
          <cell r="F115" t="str">
            <v>OAF-183</v>
          </cell>
          <cell r="I115" t="str">
            <v>X</v>
          </cell>
          <cell r="J115" t="str">
            <v>X</v>
          </cell>
          <cell r="L115" t="str">
            <v>Bogotá-POOL</v>
          </cell>
        </row>
        <row r="116">
          <cell r="A116">
            <v>3</v>
          </cell>
          <cell r="B116" t="str">
            <v>AUTOMOVIL</v>
          </cell>
          <cell r="C116" t="str">
            <v xml:space="preserve">RENAULT 4L </v>
          </cell>
          <cell r="D116">
            <v>81</v>
          </cell>
          <cell r="E116">
            <v>1025</v>
          </cell>
          <cell r="F116" t="str">
            <v>OAF-181</v>
          </cell>
          <cell r="I116" t="str">
            <v>X</v>
          </cell>
          <cell r="J116" t="str">
            <v>X</v>
          </cell>
          <cell r="L116" t="str">
            <v>Bogotá-POOL</v>
          </cell>
        </row>
        <row r="117">
          <cell r="A117">
            <v>4</v>
          </cell>
          <cell r="B117" t="str">
            <v xml:space="preserve">CAMIONETA  </v>
          </cell>
          <cell r="C117" t="str">
            <v>RENAULT 12 BREAK</v>
          </cell>
          <cell r="D117">
            <v>82</v>
          </cell>
          <cell r="E117">
            <v>1300</v>
          </cell>
          <cell r="F117" t="str">
            <v>ELE-185</v>
          </cell>
          <cell r="I117" t="str">
            <v>X</v>
          </cell>
          <cell r="J117" t="str">
            <v>X</v>
          </cell>
          <cell r="L117" t="str">
            <v>Bogotá-POOL</v>
          </cell>
        </row>
        <row r="118">
          <cell r="A118" t="str">
            <v>*VEHICULOS EN COMODATO CEDIDOS TEMPORALMENTE POR ALCALDIAS</v>
          </cell>
        </row>
        <row r="119">
          <cell r="A119" t="str">
            <v xml:space="preserve">Nota: Todos los vehiculos a nivel nacional cubren servicios operativos catalogados en la institucion (Periciales y Administrativos), los vehiculos que aparecen registrados en area de utilizacion administrativa  </v>
          </cell>
        </row>
        <row r="120">
          <cell r="A120" t="str">
            <v>a una dependecia especifica según los decretos  1737 y 1738 de 1998., tambien cubren servicios operativos.</v>
          </cell>
        </row>
      </sheetData>
      <sheetData sheetId="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41"/>
  <sheetViews>
    <sheetView tabSelected="1" topLeftCell="A13" zoomScale="130" zoomScaleNormal="130" workbookViewId="0">
      <selection activeCell="B31" sqref="B31:F31"/>
    </sheetView>
  </sheetViews>
  <sheetFormatPr baseColWidth="10" defaultRowHeight="12.75" x14ac:dyDescent="0.2"/>
  <cols>
    <col min="1" max="1" width="2.42578125" style="1" customWidth="1"/>
    <col min="2" max="2" width="46.28515625" style="1" customWidth="1"/>
    <col min="3" max="3" width="19" style="1" customWidth="1"/>
    <col min="4" max="4" width="18.5703125" style="1" bestFit="1" customWidth="1"/>
    <col min="5" max="5" width="19.42578125" style="1" customWidth="1"/>
    <col min="6" max="6" width="22.140625" style="1" customWidth="1"/>
    <col min="7" max="7" width="8.42578125" style="2" customWidth="1"/>
    <col min="8" max="8" width="29" style="1" customWidth="1"/>
    <col min="9" max="9" width="20.140625" style="1" bestFit="1" customWidth="1"/>
    <col min="10" max="16384" width="11.42578125" style="1"/>
  </cols>
  <sheetData>
    <row r="1" spans="2:8" ht="13.5" thickBot="1" x14ac:dyDescent="0.25"/>
    <row r="2" spans="2:8" ht="15.75" x14ac:dyDescent="0.25">
      <c r="B2" s="31" t="s">
        <v>0</v>
      </c>
      <c r="C2" s="32"/>
      <c r="D2" s="32"/>
      <c r="E2" s="32"/>
      <c r="F2" s="33"/>
    </row>
    <row r="3" spans="2:8" ht="15.75" x14ac:dyDescent="0.25">
      <c r="B3" s="34" t="s">
        <v>1</v>
      </c>
      <c r="C3" s="35"/>
      <c r="D3" s="35"/>
      <c r="E3" s="35"/>
      <c r="F3" s="36"/>
    </row>
    <row r="4" spans="2:8" ht="15.75" x14ac:dyDescent="0.25">
      <c r="B4" s="34" t="s">
        <v>2</v>
      </c>
      <c r="C4" s="35"/>
      <c r="D4" s="35"/>
      <c r="E4" s="35"/>
      <c r="F4" s="36"/>
    </row>
    <row r="5" spans="2:8" ht="15.75" x14ac:dyDescent="0.25">
      <c r="B5" s="34" t="s">
        <v>23</v>
      </c>
      <c r="C5" s="35"/>
      <c r="D5" s="35"/>
      <c r="E5" s="35"/>
      <c r="F5" s="36"/>
    </row>
    <row r="6" spans="2:8" x14ac:dyDescent="0.2">
      <c r="B6" s="3"/>
      <c r="C6" s="4"/>
      <c r="D6" s="4"/>
      <c r="E6" s="4"/>
      <c r="F6" s="5"/>
    </row>
    <row r="7" spans="2:8" ht="38.25" x14ac:dyDescent="0.2">
      <c r="B7" s="6" t="s">
        <v>3</v>
      </c>
      <c r="C7" s="7" t="s">
        <v>33</v>
      </c>
      <c r="D7" s="7" t="s">
        <v>34</v>
      </c>
      <c r="E7" s="7" t="s">
        <v>35</v>
      </c>
      <c r="F7" s="8" t="s">
        <v>28</v>
      </c>
      <c r="G7" s="9"/>
      <c r="H7" s="10"/>
    </row>
    <row r="8" spans="2:8" ht="17.25" customHeight="1" x14ac:dyDescent="0.2">
      <c r="B8" s="11" t="s">
        <v>30</v>
      </c>
      <c r="C8" s="12">
        <f>+C9+C14+C15+C20</f>
        <v>240284300000</v>
      </c>
      <c r="D8" s="12">
        <f>+D9+D14+D15+D20</f>
        <v>30884709407</v>
      </c>
      <c r="E8" s="12">
        <f>+E9+E14+E15+E20</f>
        <v>26698709407</v>
      </c>
      <c r="F8" s="12">
        <f>+F9+F14+F15+F20</f>
        <v>244470300000</v>
      </c>
      <c r="G8" s="9"/>
      <c r="H8" s="13"/>
    </row>
    <row r="9" spans="2:8" s="17" customFormat="1" ht="15.75" customHeight="1" x14ac:dyDescent="0.2">
      <c r="B9" s="14" t="s">
        <v>4</v>
      </c>
      <c r="C9" s="15">
        <f>+C10</f>
        <v>185667200000</v>
      </c>
      <c r="D9" s="15">
        <f>+D10</f>
        <v>25635300000</v>
      </c>
      <c r="E9" s="15">
        <f>+E10</f>
        <v>0</v>
      </c>
      <c r="F9" s="15">
        <f>+F10</f>
        <v>211302500000</v>
      </c>
      <c r="G9" s="16"/>
      <c r="H9" s="13"/>
    </row>
    <row r="10" spans="2:8" ht="14.25" customHeight="1" x14ac:dyDescent="0.2">
      <c r="B10" s="18" t="s">
        <v>11</v>
      </c>
      <c r="C10" s="19">
        <f>+SUM(C11:C13)</f>
        <v>185667200000</v>
      </c>
      <c r="D10" s="19">
        <f>+SUM(D11:D13)</f>
        <v>25635300000</v>
      </c>
      <c r="E10" s="19">
        <f>+SUM(E11:E13)</f>
        <v>0</v>
      </c>
      <c r="F10" s="19">
        <f>+SUM(F11:F13)</f>
        <v>211302500000</v>
      </c>
      <c r="G10" s="9"/>
      <c r="H10" s="13"/>
    </row>
    <row r="11" spans="2:8" x14ac:dyDescent="0.2">
      <c r="B11" s="28" t="s">
        <v>12</v>
      </c>
      <c r="C11" s="20">
        <v>126162200000</v>
      </c>
      <c r="D11" s="20">
        <f>14706803000+2240000000</f>
        <v>16946803000</v>
      </c>
      <c r="E11" s="20"/>
      <c r="F11" s="20">
        <f>+C11-E11+D11</f>
        <v>143109003000</v>
      </c>
      <c r="G11" s="9"/>
      <c r="H11" s="13"/>
    </row>
    <row r="12" spans="2:8" x14ac:dyDescent="0.2">
      <c r="B12" s="29" t="s">
        <v>13</v>
      </c>
      <c r="C12" s="21">
        <v>49110700000</v>
      </c>
      <c r="D12" s="21">
        <f>5720335000+1656000000</f>
        <v>7376335000</v>
      </c>
      <c r="E12" s="21"/>
      <c r="F12" s="21">
        <f>+C12-E12+D12</f>
        <v>56487035000</v>
      </c>
      <c r="G12" s="9"/>
      <c r="H12" s="13"/>
    </row>
    <row r="13" spans="2:8" ht="25.5" x14ac:dyDescent="0.2">
      <c r="B13" s="29" t="s">
        <v>14</v>
      </c>
      <c r="C13" s="21">
        <v>10394300000</v>
      </c>
      <c r="D13" s="21">
        <f>1022162000+290000000</f>
        <v>1312162000</v>
      </c>
      <c r="E13" s="21"/>
      <c r="F13" s="21">
        <f>+C13-E13+D13</f>
        <v>11706462000</v>
      </c>
      <c r="G13" s="9"/>
      <c r="H13" s="13"/>
    </row>
    <row r="14" spans="2:8" s="17" customFormat="1" ht="15.75" customHeight="1" x14ac:dyDescent="0.2">
      <c r="B14" s="14" t="s">
        <v>15</v>
      </c>
      <c r="C14" s="15">
        <v>24387200000</v>
      </c>
      <c r="D14" s="15">
        <v>5249409407</v>
      </c>
      <c r="E14" s="15">
        <v>0</v>
      </c>
      <c r="F14" s="15">
        <f t="shared" ref="F14:F19" si="0">+C14-E14+D14</f>
        <v>29636609407</v>
      </c>
      <c r="G14" s="16"/>
      <c r="H14" s="13"/>
    </row>
    <row r="15" spans="2:8" s="17" customFormat="1" ht="15" customHeight="1" x14ac:dyDescent="0.2">
      <c r="B15" s="14" t="s">
        <v>16</v>
      </c>
      <c r="C15" s="15">
        <f>+SUM(C16:C19)</f>
        <v>29023600000</v>
      </c>
      <c r="D15" s="15">
        <f>+SUM(D16:D19)</f>
        <v>0</v>
      </c>
      <c r="E15" s="15">
        <f>+SUM(E16:E19)</f>
        <v>26576600000</v>
      </c>
      <c r="F15" s="15">
        <f>+SUM(F16:F19)</f>
        <v>2447000000</v>
      </c>
      <c r="G15" s="16"/>
      <c r="H15" s="13"/>
    </row>
    <row r="16" spans="2:8" ht="25.5" x14ac:dyDescent="0.2">
      <c r="B16" s="28" t="s">
        <v>22</v>
      </c>
      <c r="C16" s="21">
        <v>1000000000</v>
      </c>
      <c r="D16" s="21"/>
      <c r="E16" s="21"/>
      <c r="F16" s="21">
        <f t="shared" si="0"/>
        <v>1000000000</v>
      </c>
      <c r="G16" s="9"/>
      <c r="H16" s="13"/>
    </row>
    <row r="17" spans="2:8" ht="25.5" x14ac:dyDescent="0.2">
      <c r="B17" s="29" t="s">
        <v>17</v>
      </c>
      <c r="C17" s="21">
        <v>26576600000</v>
      </c>
      <c r="D17" s="21"/>
      <c r="E17" s="30">
        <f>21449300000+5127300000</f>
        <v>26576600000</v>
      </c>
      <c r="F17" s="21">
        <f t="shared" si="0"/>
        <v>0</v>
      </c>
      <c r="G17" s="9"/>
      <c r="H17" s="13"/>
    </row>
    <row r="18" spans="2:8" ht="25.5" x14ac:dyDescent="0.2">
      <c r="B18" s="29" t="s">
        <v>18</v>
      </c>
      <c r="C18" s="21">
        <v>1158500000</v>
      </c>
      <c r="D18" s="21"/>
      <c r="E18" s="21"/>
      <c r="F18" s="21">
        <f t="shared" si="0"/>
        <v>1158500000</v>
      </c>
      <c r="G18" s="9"/>
      <c r="H18" s="13"/>
    </row>
    <row r="19" spans="2:8" x14ac:dyDescent="0.2">
      <c r="B19" s="29" t="s">
        <v>5</v>
      </c>
      <c r="C19" s="21">
        <v>288500000</v>
      </c>
      <c r="D19" s="21"/>
      <c r="E19" s="21"/>
      <c r="F19" s="21">
        <f t="shared" si="0"/>
        <v>288500000</v>
      </c>
      <c r="G19" s="9"/>
      <c r="H19" s="13"/>
    </row>
    <row r="20" spans="2:8" ht="28.5" x14ac:dyDescent="0.2">
      <c r="B20" s="14" t="s">
        <v>21</v>
      </c>
      <c r="C20" s="15">
        <f>+SUM(C21:C22)</f>
        <v>1206300000</v>
      </c>
      <c r="D20" s="15">
        <f>+SUM(D21:D22)</f>
        <v>0</v>
      </c>
      <c r="E20" s="15">
        <f>+SUM(E21:E22)</f>
        <v>122109407</v>
      </c>
      <c r="F20" s="15">
        <f>+SUM(F21:F22)</f>
        <v>1084190593</v>
      </c>
      <c r="G20" s="9"/>
      <c r="H20" s="13"/>
    </row>
    <row r="21" spans="2:8" x14ac:dyDescent="0.2">
      <c r="B21" s="28" t="s">
        <v>19</v>
      </c>
      <c r="C21" s="21">
        <v>489300000</v>
      </c>
      <c r="D21" s="21"/>
      <c r="E21" s="21">
        <v>122109407</v>
      </c>
      <c r="F21" s="21">
        <f>+C21-E21+D21</f>
        <v>367190593</v>
      </c>
      <c r="G21" s="9"/>
      <c r="H21" s="13"/>
    </row>
    <row r="22" spans="2:8" x14ac:dyDescent="0.2">
      <c r="B22" s="29" t="s">
        <v>20</v>
      </c>
      <c r="C22" s="21">
        <v>717000000</v>
      </c>
      <c r="D22" s="21"/>
      <c r="E22" s="21">
        <v>0</v>
      </c>
      <c r="F22" s="21">
        <f>+C22-E22+D22</f>
        <v>717000000</v>
      </c>
      <c r="G22" s="9"/>
      <c r="H22" s="13"/>
    </row>
    <row r="23" spans="2:8" x14ac:dyDescent="0.2">
      <c r="B23" s="11" t="s">
        <v>31</v>
      </c>
      <c r="C23" s="12">
        <f>+C24</f>
        <v>82199195</v>
      </c>
      <c r="D23" s="12">
        <f t="shared" ref="D23:F23" si="1">+D24</f>
        <v>0</v>
      </c>
      <c r="E23" s="12">
        <f t="shared" si="1"/>
        <v>0</v>
      </c>
      <c r="F23" s="12">
        <f t="shared" si="1"/>
        <v>82199195</v>
      </c>
      <c r="G23" s="9"/>
      <c r="H23" s="13"/>
    </row>
    <row r="24" spans="2:8" x14ac:dyDescent="0.2">
      <c r="B24" s="28" t="s">
        <v>29</v>
      </c>
      <c r="C24" s="21">
        <v>82199195</v>
      </c>
      <c r="D24" s="21"/>
      <c r="E24" s="21">
        <v>0</v>
      </c>
      <c r="F24" s="21">
        <f>+C24-E24+D24</f>
        <v>82199195</v>
      </c>
      <c r="G24" s="9"/>
      <c r="H24" s="13"/>
    </row>
    <row r="25" spans="2:8" ht="15" customHeight="1" x14ac:dyDescent="0.2">
      <c r="B25" s="11" t="s">
        <v>32</v>
      </c>
      <c r="C25" s="12">
        <v>46051048947</v>
      </c>
      <c r="D25" s="12">
        <v>0</v>
      </c>
      <c r="E25" s="12">
        <v>0</v>
      </c>
      <c r="F25" s="12">
        <f>+C25-E25+D25</f>
        <v>46051048947</v>
      </c>
      <c r="G25" s="9"/>
      <c r="H25" s="13"/>
    </row>
    <row r="26" spans="2:8" ht="18" customHeight="1" thickBot="1" x14ac:dyDescent="0.25">
      <c r="B26" s="22" t="s">
        <v>6</v>
      </c>
      <c r="C26" s="23">
        <f>+C8+C25+C23</f>
        <v>286417548142</v>
      </c>
      <c r="D26" s="23">
        <f>+D8+D25+D23</f>
        <v>30884709407</v>
      </c>
      <c r="E26" s="23">
        <f>+E8+E25+E23</f>
        <v>26698709407</v>
      </c>
      <c r="F26" s="23">
        <f>+F8+F25+F23</f>
        <v>290603548142</v>
      </c>
      <c r="G26" s="9"/>
      <c r="H26" s="10"/>
    </row>
    <row r="27" spans="2:8" x14ac:dyDescent="0.2">
      <c r="E27" s="24"/>
      <c r="F27" s="24"/>
    </row>
    <row r="28" spans="2:8" x14ac:dyDescent="0.2">
      <c r="E28" s="24"/>
    </row>
    <row r="29" spans="2:8" ht="14.25" x14ac:dyDescent="0.2">
      <c r="B29" s="38" t="s">
        <v>27</v>
      </c>
      <c r="C29" s="38"/>
      <c r="D29" s="38"/>
      <c r="E29" s="38"/>
      <c r="F29" s="38"/>
    </row>
    <row r="30" spans="2:8" ht="8.25" customHeight="1" x14ac:dyDescent="0.2">
      <c r="B30" s="25"/>
      <c r="C30" s="26"/>
      <c r="D30" s="26"/>
      <c r="E30" s="26"/>
      <c r="F30" s="26"/>
    </row>
    <row r="31" spans="2:8" ht="34.5" customHeight="1" x14ac:dyDescent="0.2">
      <c r="B31" s="39" t="s">
        <v>36</v>
      </c>
      <c r="C31" s="39"/>
      <c r="D31" s="39"/>
      <c r="E31" s="39"/>
      <c r="F31" s="39"/>
    </row>
    <row r="32" spans="2:8" ht="9" customHeight="1" x14ac:dyDescent="0.2"/>
    <row r="33" spans="2:6" ht="14.25" x14ac:dyDescent="0.2">
      <c r="B33" s="38" t="s">
        <v>9</v>
      </c>
      <c r="C33" s="38"/>
      <c r="D33" s="38"/>
      <c r="E33" s="38"/>
      <c r="F33" s="38"/>
    </row>
    <row r="35" spans="2:6" ht="15" customHeight="1" x14ac:dyDescent="0.2">
      <c r="B35" s="37" t="s">
        <v>24</v>
      </c>
      <c r="C35" s="37"/>
      <c r="D35" s="37"/>
      <c r="E35" s="37"/>
      <c r="F35" s="37"/>
    </row>
    <row r="36" spans="2:6" ht="15" customHeight="1" x14ac:dyDescent="0.2">
      <c r="B36" s="37" t="s">
        <v>25</v>
      </c>
      <c r="C36" s="37"/>
      <c r="D36" s="37"/>
      <c r="E36" s="37"/>
      <c r="F36" s="37"/>
    </row>
    <row r="38" spans="2:6" x14ac:dyDescent="0.2">
      <c r="B38" s="27" t="s">
        <v>7</v>
      </c>
    </row>
    <row r="39" spans="2:6" x14ac:dyDescent="0.2">
      <c r="B39" s="27" t="s">
        <v>10</v>
      </c>
    </row>
    <row r="40" spans="2:6" x14ac:dyDescent="0.2">
      <c r="B40" s="27" t="s">
        <v>8</v>
      </c>
    </row>
    <row r="41" spans="2:6" x14ac:dyDescent="0.2">
      <c r="B41" s="27" t="s">
        <v>26</v>
      </c>
    </row>
  </sheetData>
  <mergeCells count="9">
    <mergeCell ref="B2:F2"/>
    <mergeCell ref="B3:F3"/>
    <mergeCell ref="B4:F4"/>
    <mergeCell ref="B5:F5"/>
    <mergeCell ref="B36:F36"/>
    <mergeCell ref="B33:F33"/>
    <mergeCell ref="B35:F35"/>
    <mergeCell ref="B29:F29"/>
    <mergeCell ref="B31:F31"/>
  </mergeCells>
  <printOptions horizontalCentered="1"/>
  <pageMargins left="0.78740157480314965" right="0.78740157480314965" top="0.98425196850393704" bottom="0.98425196850393704" header="0" footer="0"/>
  <pageSetup scale="67" orientation="landscape" r:id="rId1"/>
  <headerFooter alignWithMargins="0"/>
  <ignoredErrors>
    <ignoredError sqref="F20 F15 F23" formula="1"/>
    <ignoredError sqref="E10 C10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PRESUPUESTO-INML-2022</vt:lpstr>
      <vt:lpstr>'PRESUPUESTO-INML-2022'!Área_de_impresión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Augusto Acuna Reyes</dc:creator>
  <cp:lastModifiedBy>Cesar Augusto Acuna Reyes</cp:lastModifiedBy>
  <cp:lastPrinted>2023-01-24T21:44:17Z</cp:lastPrinted>
  <dcterms:created xsi:type="dcterms:W3CDTF">2016-05-02T16:20:39Z</dcterms:created>
  <dcterms:modified xsi:type="dcterms:W3CDTF">2023-02-14T21:11:47Z</dcterms:modified>
</cp:coreProperties>
</file>