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70" yWindow="540" windowWidth="18615" windowHeight="6600" tabRatio="812" firstSheet="2" activeTab="5"/>
  </bookViews>
  <sheets>
    <sheet name="COMP-01 Gestión del Riesgo" sheetId="3" r:id="rId1"/>
    <sheet name="COMP-02 Rac. de Trámites" sheetId="4" r:id="rId2"/>
    <sheet name="COMP-03 Rend de Cuentas" sheetId="2" r:id="rId3"/>
    <sheet name="COMP-04 Serv. al Ciudadano" sheetId="5" r:id="rId4"/>
    <sheet name="COMP-05 Transp y Acceso la In" sheetId="6" r:id="rId5"/>
    <sheet name="COMP-06 Iniciativas Adic" sheetId="1" r:id="rId6"/>
  </sheets>
  <calcPr calcId="125725"/>
</workbook>
</file>

<file path=xl/calcChain.xml><?xml version="1.0" encoding="utf-8"?>
<calcChain xmlns="http://schemas.openxmlformats.org/spreadsheetml/2006/main">
  <c r="AA8" i="6"/>
  <c r="U8"/>
  <c r="W8" s="1"/>
  <c r="O8"/>
  <c r="N8"/>
  <c r="G8"/>
  <c r="AA7"/>
  <c r="W7"/>
  <c r="U7"/>
  <c r="O7"/>
  <c r="N7"/>
  <c r="G7"/>
  <c r="AA6"/>
  <c r="N6" s="1"/>
  <c r="AA34" i="5"/>
  <c r="AA33"/>
  <c r="AA32"/>
  <c r="AA31"/>
  <c r="N31"/>
  <c r="AA30"/>
  <c r="N30" s="1"/>
  <c r="W30"/>
  <c r="U30"/>
  <c r="G30"/>
  <c r="AA29"/>
  <c r="N29" s="1"/>
  <c r="AA28"/>
  <c r="W28"/>
  <c r="U28"/>
  <c r="G28"/>
  <c r="AA27"/>
  <c r="W27"/>
  <c r="U27"/>
  <c r="G27"/>
  <c r="AA26"/>
  <c r="N26" s="1"/>
  <c r="W26"/>
  <c r="U26"/>
  <c r="G26"/>
  <c r="AA25"/>
  <c r="N25"/>
  <c r="AA24"/>
  <c r="U24"/>
  <c r="W24" s="1"/>
  <c r="N24"/>
  <c r="G24"/>
  <c r="AA23"/>
  <c r="U23"/>
  <c r="W23" s="1"/>
  <c r="N23"/>
  <c r="G23"/>
  <c r="AA22"/>
  <c r="N22" s="1"/>
  <c r="W22"/>
  <c r="U22"/>
  <c r="G22"/>
  <c r="AA21"/>
  <c r="N21" s="1"/>
  <c r="W21"/>
  <c r="U21"/>
  <c r="G21"/>
  <c r="AA20"/>
  <c r="U20"/>
  <c r="W20" s="1"/>
  <c r="O20"/>
  <c r="N20"/>
  <c r="G20"/>
  <c r="AA19"/>
  <c r="N19" s="1"/>
  <c r="W19"/>
  <c r="U19"/>
  <c r="G19"/>
  <c r="AA18"/>
  <c r="N18" s="1"/>
  <c r="W18"/>
  <c r="U18"/>
  <c r="G18"/>
  <c r="AK17"/>
  <c r="AA17"/>
  <c r="U17"/>
  <c r="W17" s="1"/>
  <c r="N17"/>
  <c r="G17"/>
  <c r="AA16"/>
  <c r="W16"/>
  <c r="U16"/>
  <c r="G16"/>
  <c r="AA15"/>
  <c r="N15" s="1"/>
  <c r="W15"/>
  <c r="U15"/>
  <c r="G15"/>
  <c r="AA14"/>
  <c r="W14"/>
  <c r="U14"/>
  <c r="O14"/>
  <c r="G14"/>
  <c r="AA13"/>
  <c r="U13"/>
  <c r="W13" s="1"/>
  <c r="G13"/>
  <c r="AA12"/>
  <c r="U12"/>
  <c r="W12" s="1"/>
  <c r="O12"/>
  <c r="N12"/>
  <c r="G12"/>
  <c r="AA11"/>
  <c r="W11"/>
  <c r="U11"/>
  <c r="G11"/>
  <c r="AA10"/>
  <c r="N10" s="1"/>
  <c r="AA9"/>
  <c r="N9" s="1"/>
  <c r="AA8"/>
  <c r="AA7"/>
  <c r="N7"/>
  <c r="AA6"/>
  <c r="N6"/>
  <c r="AA20" i="4"/>
  <c r="AA19"/>
  <c r="AA18"/>
  <c r="N18" s="1"/>
  <c r="W18"/>
  <c r="U18"/>
  <c r="AA17"/>
  <c r="W17"/>
  <c r="U17"/>
  <c r="G17"/>
  <c r="AA16"/>
  <c r="N16" s="1"/>
  <c r="W16"/>
  <c r="U16"/>
  <c r="AA15"/>
  <c r="W15"/>
  <c r="U15"/>
  <c r="G15"/>
  <c r="AA14"/>
  <c r="W14"/>
  <c r="U14"/>
  <c r="G14"/>
  <c r="AA13"/>
  <c r="W13"/>
  <c r="U13"/>
  <c r="G13"/>
  <c r="AA12"/>
  <c r="W12"/>
  <c r="U12"/>
  <c r="AA11"/>
  <c r="W11"/>
  <c r="U11"/>
  <c r="N11"/>
  <c r="G11"/>
  <c r="AA10"/>
  <c r="W10"/>
  <c r="U10"/>
  <c r="G10"/>
  <c r="AA9"/>
  <c r="W9"/>
  <c r="U9"/>
  <c r="G9"/>
  <c r="AA8"/>
  <c r="W8"/>
  <c r="U8"/>
  <c r="G8"/>
  <c r="AA7"/>
  <c r="N7" s="1"/>
  <c r="W7"/>
  <c r="U7"/>
  <c r="AA6"/>
  <c r="W6"/>
  <c r="U6"/>
  <c r="G6"/>
  <c r="AB51" i="3"/>
  <c r="AA51"/>
  <c r="W51"/>
  <c r="U51"/>
  <c r="N51"/>
  <c r="G51"/>
  <c r="AB50"/>
  <c r="AA50"/>
  <c r="W50"/>
  <c r="U50"/>
  <c r="N50"/>
  <c r="G50"/>
  <c r="AB49"/>
  <c r="AA49"/>
  <c r="W49"/>
  <c r="U49"/>
  <c r="N49"/>
  <c r="G49"/>
  <c r="AB48"/>
  <c r="AA48"/>
  <c r="W48"/>
  <c r="U48"/>
  <c r="N48"/>
  <c r="G48"/>
  <c r="AB47"/>
  <c r="AA47"/>
  <c r="W47"/>
  <c r="U47"/>
  <c r="G47"/>
  <c r="AB46"/>
  <c r="AA46"/>
  <c r="W46"/>
  <c r="U46"/>
  <c r="N46"/>
  <c r="G46"/>
  <c r="AB45"/>
  <c r="AA45"/>
  <c r="W45"/>
  <c r="U45"/>
  <c r="N45"/>
  <c r="G45"/>
  <c r="AB44"/>
  <c r="AA44"/>
  <c r="W44"/>
  <c r="U44"/>
  <c r="N44"/>
  <c r="G44"/>
  <c r="AB43"/>
  <c r="AA43"/>
  <c r="W43"/>
  <c r="U43"/>
  <c r="G43"/>
  <c r="AB42"/>
  <c r="AA42"/>
  <c r="W42"/>
  <c r="U42"/>
  <c r="N42"/>
  <c r="G42"/>
  <c r="AB41"/>
  <c r="AA41"/>
  <c r="W41"/>
  <c r="U41"/>
  <c r="G41"/>
  <c r="AB40"/>
  <c r="AA40"/>
  <c r="W40"/>
  <c r="U40"/>
  <c r="G40"/>
  <c r="AB39"/>
  <c r="AA39"/>
  <c r="W39"/>
  <c r="U39"/>
  <c r="N39"/>
  <c r="G39"/>
  <c r="AB38"/>
  <c r="AA38"/>
  <c r="W38"/>
  <c r="U38"/>
  <c r="N38"/>
  <c r="AB37"/>
  <c r="AA37"/>
  <c r="W37"/>
  <c r="U37"/>
  <c r="N37"/>
  <c r="G37"/>
  <c r="AB36"/>
  <c r="AA36"/>
  <c r="W36"/>
  <c r="U36"/>
  <c r="N36"/>
  <c r="G36"/>
  <c r="AB35"/>
  <c r="AA35"/>
  <c r="W35"/>
  <c r="U35"/>
  <c r="N35"/>
  <c r="G35"/>
  <c r="AB34"/>
  <c r="AA34"/>
  <c r="W34"/>
  <c r="U34"/>
  <c r="N34"/>
  <c r="G34"/>
  <c r="AB33"/>
  <c r="AA33"/>
  <c r="W33"/>
  <c r="U33"/>
  <c r="N33"/>
  <c r="G33"/>
  <c r="AB32"/>
  <c r="AA32"/>
  <c r="W32"/>
  <c r="U32"/>
  <c r="N32"/>
  <c r="G32"/>
  <c r="AB31"/>
  <c r="AA31"/>
  <c r="W31"/>
  <c r="U31"/>
  <c r="N31"/>
  <c r="G31"/>
  <c r="AB30"/>
  <c r="AA30"/>
  <c r="W30"/>
  <c r="U30"/>
  <c r="N30"/>
  <c r="G30"/>
  <c r="AB29"/>
  <c r="AA29"/>
  <c r="W29"/>
  <c r="U29"/>
  <c r="G29"/>
  <c r="AB28"/>
  <c r="AA28"/>
  <c r="W28"/>
  <c r="U28"/>
  <c r="N28"/>
  <c r="G28"/>
  <c r="AB27"/>
  <c r="AA27"/>
  <c r="U27"/>
  <c r="G27"/>
  <c r="AA26"/>
  <c r="Z26"/>
  <c r="W26"/>
  <c r="U26"/>
  <c r="N26"/>
  <c r="G26"/>
  <c r="AA25"/>
  <c r="W25"/>
  <c r="U25"/>
  <c r="N25"/>
  <c r="G25"/>
  <c r="AA24"/>
  <c r="W24"/>
  <c r="U24"/>
  <c r="N24"/>
  <c r="G24"/>
  <c r="AA23"/>
  <c r="W23"/>
  <c r="U23"/>
  <c r="N23"/>
  <c r="G23"/>
  <c r="AA22"/>
  <c r="W22"/>
  <c r="U22"/>
  <c r="N22"/>
  <c r="G22"/>
  <c r="AA21"/>
  <c r="W21"/>
  <c r="U21"/>
  <c r="N21"/>
  <c r="G21"/>
  <c r="AA20"/>
  <c r="W20"/>
  <c r="U20"/>
  <c r="N20"/>
  <c r="G20"/>
  <c r="AA19"/>
  <c r="W19"/>
  <c r="U19"/>
  <c r="G19"/>
  <c r="AA18"/>
  <c r="Z18"/>
  <c r="W18"/>
  <c r="U18"/>
  <c r="G18"/>
  <c r="AA17"/>
  <c r="W17"/>
  <c r="U17"/>
  <c r="N17"/>
  <c r="G17"/>
  <c r="AA16"/>
  <c r="W16"/>
  <c r="U16"/>
  <c r="N16"/>
  <c r="G16"/>
  <c r="AA15"/>
  <c r="W15"/>
  <c r="U15"/>
  <c r="N15"/>
  <c r="G15"/>
  <c r="AA14"/>
  <c r="W14"/>
  <c r="U14"/>
  <c r="N14"/>
  <c r="AA13"/>
  <c r="W13"/>
  <c r="U13"/>
  <c r="N13"/>
  <c r="G13"/>
  <c r="AA12"/>
  <c r="W12"/>
  <c r="U12"/>
  <c r="N12"/>
  <c r="G12"/>
  <c r="AA11"/>
  <c r="W11"/>
  <c r="U11"/>
  <c r="N11"/>
  <c r="G11"/>
  <c r="AA10"/>
  <c r="W10"/>
  <c r="U10"/>
  <c r="N10"/>
  <c r="G10"/>
  <c r="AA9"/>
  <c r="W9"/>
  <c r="U9"/>
  <c r="N9"/>
  <c r="G9"/>
  <c r="AA8"/>
  <c r="W8"/>
  <c r="U8"/>
  <c r="N8"/>
  <c r="AA7"/>
  <c r="W7"/>
  <c r="U7"/>
  <c r="N7"/>
  <c r="G7"/>
  <c r="AB6"/>
  <c r="AA6"/>
  <c r="W6"/>
  <c r="U6"/>
  <c r="N6"/>
  <c r="Z4"/>
  <c r="AB27" i="2"/>
  <c r="AB26"/>
  <c r="O26"/>
  <c r="AB25"/>
  <c r="X25"/>
  <c r="V25"/>
  <c r="H25"/>
  <c r="AB24"/>
  <c r="X24"/>
  <c r="V24"/>
  <c r="AB23"/>
  <c r="X23"/>
  <c r="V23"/>
  <c r="H23"/>
  <c r="AB22"/>
  <c r="X22"/>
  <c r="V22"/>
  <c r="H22"/>
  <c r="AB21"/>
  <c r="AA21"/>
  <c r="X21"/>
  <c r="V21"/>
  <c r="O21"/>
  <c r="H21"/>
  <c r="AB20"/>
  <c r="X20"/>
  <c r="V20"/>
  <c r="AB19"/>
  <c r="X19"/>
  <c r="V19"/>
  <c r="O19"/>
  <c r="H19"/>
  <c r="AB18"/>
  <c r="X18"/>
  <c r="V18"/>
  <c r="H18"/>
  <c r="AB17"/>
  <c r="X17"/>
  <c r="V17"/>
  <c r="O17"/>
  <c r="H17"/>
  <c r="AB16"/>
  <c r="X16"/>
  <c r="V16"/>
  <c r="O16"/>
  <c r="AB15"/>
  <c r="X15"/>
  <c r="V15"/>
  <c r="O15"/>
  <c r="AB14"/>
  <c r="X14"/>
  <c r="V14"/>
  <c r="O14"/>
  <c r="H14"/>
  <c r="AB13"/>
  <c r="X13"/>
  <c r="V13"/>
  <c r="H13"/>
  <c r="AB12"/>
  <c r="V12"/>
  <c r="AB11"/>
  <c r="X11"/>
  <c r="V11"/>
  <c r="O11"/>
  <c r="H11"/>
  <c r="AB10"/>
  <c r="X10"/>
  <c r="V10"/>
  <c r="AB9"/>
  <c r="X9"/>
  <c r="V9"/>
  <c r="O9"/>
  <c r="H9"/>
  <c r="AB8"/>
  <c r="X8"/>
  <c r="V8"/>
  <c r="O8"/>
  <c r="H8"/>
  <c r="AB7"/>
  <c r="X7"/>
  <c r="V7"/>
  <c r="O7"/>
  <c r="H7"/>
  <c r="AB6"/>
  <c r="X6"/>
  <c r="V6"/>
  <c r="O6"/>
  <c r="H6"/>
  <c r="U33" i="1"/>
  <c r="U32"/>
  <c r="U31"/>
  <c r="U30"/>
  <c r="U29"/>
  <c r="U28"/>
  <c r="U27"/>
  <c r="U26"/>
  <c r="AA25"/>
  <c r="U25"/>
  <c r="AA24"/>
  <c r="U24"/>
  <c r="W24" s="1"/>
  <c r="N24"/>
  <c r="AA23"/>
  <c r="N23" s="1"/>
  <c r="U23"/>
  <c r="W23" s="1"/>
  <c r="AA22"/>
  <c r="U22"/>
  <c r="W22" s="1"/>
  <c r="N22"/>
  <c r="G22"/>
  <c r="AA21"/>
  <c r="N21" s="1"/>
  <c r="W21"/>
  <c r="U21"/>
  <c r="G21"/>
  <c r="AA20"/>
  <c r="W20"/>
  <c r="U20"/>
  <c r="N20"/>
  <c r="AA19"/>
  <c r="U19"/>
  <c r="W19" s="1"/>
  <c r="N19"/>
  <c r="G19"/>
  <c r="AA18"/>
  <c r="W18"/>
  <c r="U18"/>
  <c r="N18"/>
  <c r="G18"/>
  <c r="AA17"/>
  <c r="N17" s="1"/>
  <c r="U17"/>
  <c r="AA16"/>
  <c r="N16" s="1"/>
  <c r="W16"/>
  <c r="U16"/>
  <c r="G16"/>
  <c r="AA15"/>
  <c r="U15"/>
  <c r="W15" s="1"/>
  <c r="G15"/>
  <c r="AA14"/>
  <c r="U14"/>
  <c r="W14" s="1"/>
  <c r="N14"/>
  <c r="G14"/>
  <c r="AA13"/>
  <c r="W13"/>
  <c r="U13"/>
  <c r="N13"/>
  <c r="G13"/>
  <c r="AA12"/>
  <c r="W12"/>
  <c r="U12"/>
  <c r="O12"/>
  <c r="N12"/>
  <c r="G12"/>
  <c r="AA11"/>
  <c r="U11"/>
  <c r="W11" s="1"/>
  <c r="N11"/>
  <c r="G11"/>
  <c r="AA10"/>
  <c r="W10"/>
  <c r="N10"/>
  <c r="AA9"/>
  <c r="N9" s="1"/>
  <c r="W9"/>
  <c r="U9"/>
  <c r="G9"/>
  <c r="AA8"/>
  <c r="W8"/>
  <c r="U8"/>
  <c r="N8"/>
  <c r="G8"/>
  <c r="AA7"/>
  <c r="U7"/>
  <c r="W7" s="1"/>
  <c r="N7"/>
  <c r="G7"/>
  <c r="AA6"/>
  <c r="W6"/>
  <c r="U6"/>
  <c r="O6"/>
  <c r="N6"/>
  <c r="G6"/>
  <c r="AA5"/>
  <c r="W5"/>
  <c r="U5"/>
  <c r="G5"/>
</calcChain>
</file>

<file path=xl/comments1.xml><?xml version="1.0" encoding="utf-8"?>
<comments xmlns="http://schemas.openxmlformats.org/spreadsheetml/2006/main">
  <authors>
    <author/>
  </authors>
  <commentList>
    <comment ref="P5" authorId="0">
      <text>
        <r>
          <rPr>
            <sz val="10"/>
            <color rgb="FF000000"/>
            <rFont val="Arial"/>
            <family val="2"/>
          </rPr>
          <t>Las ACTIVIDADES REALIZADAS están orientadas a cumplir la META o PRODUCTO?</t>
        </r>
      </text>
    </comment>
    <comment ref="Q5" authorId="0">
      <text>
        <r>
          <rPr>
            <sz val="10"/>
            <color rgb="FF000000"/>
            <rFont val="Arial"/>
            <family val="2"/>
          </rPr>
          <t>EL PORCENTAJE ALCANZADO de las actividades realizadas en el cuatrimestre es razonable con l respecto a la META o PRODUCTO?</t>
        </r>
      </text>
    </comment>
    <comment ref="R5" authorId="0">
      <text>
        <r>
          <rPr>
            <sz val="10"/>
            <color rgb="FF000000"/>
            <rFont val="Arial"/>
            <family val="2"/>
          </rPr>
          <t>Hubo cumplimiento entre el PORCENTAJE PLANEADO  y el PORCENTAJE ALCANZADO?</t>
        </r>
      </text>
    </comment>
    <comment ref="S5" authorId="0">
      <text>
        <r>
          <rPr>
            <sz val="10"/>
            <color rgb="FF000000"/>
            <rFont val="Arial"/>
            <family val="2"/>
          </rPr>
          <t>Existe coherencia entre las ACTIVIDADES REALIZADAS y las EVIDENCIAS REGISTRADAS?</t>
        </r>
      </text>
    </comment>
    <comment ref="T5" authorId="0">
      <text>
        <r>
          <rPr>
            <sz val="10"/>
            <color rgb="FF000000"/>
            <rFont val="Arial"/>
            <family val="2"/>
          </rPr>
          <t>Las EVIDENCIAS  REGISTRADAS corresponden a la totalidad de las ACTIVIDADES REALIZADAS?</t>
        </r>
      </text>
    </comment>
  </commentList>
</comments>
</file>

<file path=xl/comments2.xml><?xml version="1.0" encoding="utf-8"?>
<comments xmlns="http://schemas.openxmlformats.org/spreadsheetml/2006/main">
  <authors>
    <author/>
  </authors>
  <commentList>
    <comment ref="P5" authorId="0">
      <text>
        <r>
          <rPr>
            <sz val="10"/>
            <color rgb="FF000000"/>
            <rFont val="Arial"/>
            <family val="2"/>
          </rPr>
          <t>Las ACTIVIDADES REALIZADAS están orientadas a cumplir la META o PRODUCTO?</t>
        </r>
      </text>
    </comment>
    <comment ref="Q5" authorId="0">
      <text>
        <r>
          <rPr>
            <sz val="10"/>
            <color rgb="FF000000"/>
            <rFont val="Arial"/>
            <family val="2"/>
          </rPr>
          <t>EL PORCENTAJE ALCANZADO de las actividades realizadas en el cuatrimestre es razonable con l respecto a la META o PRODUCTO?</t>
        </r>
      </text>
    </comment>
    <comment ref="R5" authorId="0">
      <text>
        <r>
          <rPr>
            <sz val="10"/>
            <color rgb="FF000000"/>
            <rFont val="Arial"/>
            <family val="2"/>
          </rPr>
          <t>Hubo cumplimiento entre el PORCENTAJE PLANEADO  y el PORCENTAJE ALCANZADO?</t>
        </r>
      </text>
    </comment>
    <comment ref="S5" authorId="0">
      <text>
        <r>
          <rPr>
            <sz val="10"/>
            <color rgb="FF000000"/>
            <rFont val="Arial"/>
            <family val="2"/>
          </rPr>
          <t>Existe coherencia entre las ACTIVIDADES REALIZADAS y las EVIDENCIAS REGISTRADAS?</t>
        </r>
      </text>
    </comment>
    <comment ref="T5" authorId="0">
      <text>
        <r>
          <rPr>
            <sz val="10"/>
            <color rgb="FF000000"/>
            <rFont val="Arial"/>
            <family val="2"/>
          </rPr>
          <t>Las EVIDENCIAS  REGISTRADAS corresponden a la totalidad de las ACTIVIDADES REALIZADAS?</t>
        </r>
      </text>
    </comment>
  </commentList>
</comments>
</file>

<file path=xl/comments3.xml><?xml version="1.0" encoding="utf-8"?>
<comments xmlns="http://schemas.openxmlformats.org/spreadsheetml/2006/main">
  <authors>
    <author/>
  </authors>
  <commentList>
    <comment ref="P7" authorId="0">
      <text>
        <r>
          <rPr>
            <sz val="10"/>
            <color rgb="FF000000"/>
            <rFont val="Arial"/>
          </rPr>
          <t>P1- LAS ACTIVIDADES REALIZADAS  están orientadas a cumplir con la meta o producto registrado?</t>
        </r>
      </text>
    </comment>
  </commentList>
</comments>
</file>

<file path=xl/sharedStrings.xml><?xml version="1.0" encoding="utf-8"?>
<sst xmlns="http://schemas.openxmlformats.org/spreadsheetml/2006/main" count="1373" uniqueCount="743">
  <si>
    <t>PLAN ANTICORRUPCIÓN Y DE ATENCIÓN AL CIUDADANO -  VIGENCIA 2020 - PRIMER CUATRIMESTRE</t>
  </si>
  <si>
    <t>ETAPA DE MONITOREO          
Periodo del 20 AL 27 de abril de 2020
Responsables: Unidades Organizaciones registradas en el PAAC-2020, Facilitadores de las SIG autorizados  y Oficina de Planeación</t>
  </si>
  <si>
    <t xml:space="preserve"> ETAPA DE SEGUIMIENTO 
Periodo: del 4 al 8 de Mayo 2020
Responsables:  Oficina de Control Interno</t>
  </si>
  <si>
    <t>COMPONENTE 06 : INICIATIVAS ADICIONALES</t>
  </si>
  <si>
    <t>VALORES CALCULADOS 
POR LA HERRAMIENTA</t>
  </si>
  <si>
    <t xml:space="preserve">
ETAPA DE REGISTRO
RESPONSABLES: Dueños de los Procesos, Responsables de las Unidades Organizacioneales registradas en el PAAC y Facilitadores SIG Autorizados</t>
  </si>
  <si>
    <r>
      <rPr>
        <b/>
        <sz val="10"/>
        <rFont val="Arial"/>
      </rPr>
      <t>ETAPA DE MONITOREO</t>
    </r>
    <r>
      <rPr>
        <sz val="10"/>
        <color rgb="FF000000"/>
        <rFont val="Arial"/>
      </rPr>
      <t xml:space="preserve">
</t>
    </r>
    <r>
      <rPr>
        <sz val="10"/>
        <color rgb="FF000000"/>
        <rFont val="Arial"/>
      </rPr>
      <t>RESPONSABLE  - Profesional asignado por la Oficina de Planeación</t>
    </r>
  </si>
  <si>
    <r>
      <rPr>
        <b/>
        <sz val="10"/>
        <rFont val="Arial"/>
      </rPr>
      <t>ETAPA DE SEGUIMIENTO</t>
    </r>
    <r>
      <rPr>
        <sz val="10"/>
        <color rgb="FF000000"/>
        <rFont val="Arial"/>
      </rPr>
      <t xml:space="preserve">
</t>
    </r>
    <r>
      <rPr>
        <sz val="10"/>
        <color rgb="FF000000"/>
        <rFont val="Arial"/>
      </rPr>
      <t>RESPONSABLE  - Profesional asignado de la Oficina de Control Interno</t>
    </r>
  </si>
  <si>
    <t>SUBCOMPONENTE</t>
  </si>
  <si>
    <t>ACTIVIDADES</t>
  </si>
  <si>
    <t>META O PRODUCTO</t>
  </si>
  <si>
    <t>RESPONSABLE</t>
  </si>
  <si>
    <t>FECHA PROGRAMADA (AAAA-MM-DD)</t>
  </si>
  <si>
    <t>% Acumulado al 
1er Cuatrimestre</t>
  </si>
  <si>
    <t>% Acumulado al 
2o Cuatrimestre</t>
  </si>
  <si>
    <t>% Acumulado al 
3er Cuatrimestre</t>
  </si>
  <si>
    <t>ACTIVIDADES PLANEADAS
del Primer Cuatrimestre
(Las actividades deben están dirigidas a 
alcanzar la meta o producto señalado)</t>
  </si>
  <si>
    <t>% PLANEADO
del Primer cuatrimestre</t>
  </si>
  <si>
    <t>ACTIVIDADES REALIZADAS
Primer Cuatrimestre
(Las actividades deben están dirigidas a 
alcanzar  la meta o producto señalado)</t>
  </si>
  <si>
    <t>% ALCANZADO
del Primer Cuatrimestre</t>
  </si>
  <si>
    <t>JUSTIFICACIÓN
(Diligenciar esta casilla SOLO en el caso de no haber obtenido el 
% Planeado dando a conocer las razones de su incumplimiento)</t>
  </si>
  <si>
    <t>E V I D E N C I A S
Número de la Evidencia y Descripción de la Evidencia
(Ejemplo:EVI-01: Informe XXX)</t>
  </si>
  <si>
    <r>
      <rPr>
        <sz val="12"/>
        <rFont val="Arial"/>
      </rPr>
      <t xml:space="preserve">                                               COMENTARIOS SOBRE EL MONITOREO 
P1</t>
    </r>
    <r>
      <rPr>
        <sz val="12"/>
        <rFont val="Arial"/>
      </rPr>
      <t xml:space="preserve">. Las </t>
    </r>
    <r>
      <rPr>
        <sz val="12"/>
        <rFont val="Arial"/>
      </rPr>
      <t>actividades realizadas</t>
    </r>
    <r>
      <rPr>
        <sz val="12"/>
        <rFont val="Arial"/>
      </rPr>
      <t xml:space="preserve">  están orientadas a cumplir con la </t>
    </r>
    <r>
      <rPr>
        <sz val="12"/>
        <rFont val="Arial"/>
      </rPr>
      <t>meta o Producto registrado</t>
    </r>
    <r>
      <rPr>
        <sz val="12"/>
        <rFont val="Arial"/>
      </rPr>
      <t xml:space="preserve">?
</t>
    </r>
    <r>
      <rPr>
        <sz val="12"/>
        <rFont val="Arial"/>
      </rPr>
      <t>P2</t>
    </r>
    <r>
      <rPr>
        <sz val="12"/>
        <rFont val="Arial"/>
      </rPr>
      <t xml:space="preserve">. El </t>
    </r>
    <r>
      <rPr>
        <sz val="12"/>
        <rFont val="Arial"/>
      </rPr>
      <t>Porcentaje Realizado</t>
    </r>
    <r>
      <rPr>
        <sz val="12"/>
        <rFont val="Arial"/>
      </rPr>
      <t xml:space="preserve"> de la actividades del cuatrimestre es razonable con respecto a la </t>
    </r>
    <r>
      <rPr>
        <sz val="12"/>
        <rFont val="Arial"/>
      </rPr>
      <t>meta o producto registrado</t>
    </r>
    <r>
      <rPr>
        <sz val="12"/>
        <rFont val="Arial"/>
      </rPr>
      <t xml:space="preserve">?
</t>
    </r>
    <r>
      <rPr>
        <sz val="12"/>
        <rFont val="Arial"/>
      </rPr>
      <t>P3</t>
    </r>
    <r>
      <rPr>
        <sz val="12"/>
        <rFont val="Arial"/>
      </rPr>
      <t xml:space="preserve">. Hubo cumplimiento entre el </t>
    </r>
    <r>
      <rPr>
        <sz val="12"/>
        <rFont val="Arial"/>
      </rPr>
      <t>Porcentaje Planeado</t>
    </r>
    <r>
      <rPr>
        <sz val="12"/>
        <rFont val="Arial"/>
      </rPr>
      <t xml:space="preserve"> del cuatrimestre y el </t>
    </r>
    <r>
      <rPr>
        <sz val="12"/>
        <rFont val="Arial"/>
      </rPr>
      <t>Porcentaje Alcanzado</t>
    </r>
    <r>
      <rPr>
        <sz val="12"/>
        <rFont val="Arial"/>
      </rPr>
      <t xml:space="preserve">?  
</t>
    </r>
    <r>
      <rPr>
        <sz val="12"/>
        <rFont val="Arial"/>
      </rPr>
      <t>P4</t>
    </r>
    <r>
      <rPr>
        <sz val="12"/>
        <rFont val="Arial"/>
      </rPr>
      <t xml:space="preserve">. Existe coherencia entre la(s) </t>
    </r>
    <r>
      <rPr>
        <sz val="12"/>
        <rFont val="Arial"/>
      </rPr>
      <t>actividad(es) realizada(s)</t>
    </r>
    <r>
      <rPr>
        <sz val="12"/>
        <rFont val="Arial"/>
      </rPr>
      <t xml:space="preserve">  y la(s) </t>
    </r>
    <r>
      <rPr>
        <sz val="12"/>
        <rFont val="Arial"/>
      </rPr>
      <t>evidencia(s) registrada(s)?
P5</t>
    </r>
    <r>
      <rPr>
        <sz val="12"/>
        <rFont val="Arial"/>
      </rPr>
      <t xml:space="preserve">. Las </t>
    </r>
    <r>
      <rPr>
        <sz val="12"/>
        <rFont val="Arial"/>
      </rPr>
      <t>evidencias registradas</t>
    </r>
    <r>
      <rPr>
        <sz val="12"/>
        <rFont val="Arial"/>
      </rPr>
      <t xml:space="preserve"> corresponden a la totalidad de las </t>
    </r>
    <r>
      <rPr>
        <sz val="12"/>
        <rFont val="Arial"/>
      </rPr>
      <t>actividades realizadas?</t>
    </r>
    <r>
      <rPr>
        <sz val="12"/>
        <rFont val="Arial"/>
      </rPr>
      <t xml:space="preserve">
</t>
    </r>
    <r>
      <rPr>
        <sz val="10"/>
        <color rgb="FF000000"/>
        <rFont val="Arial"/>
      </rPr>
      <t xml:space="preserve">
</t>
    </r>
    <r>
      <rPr>
        <sz val="12"/>
        <rFont val="Arial"/>
      </rPr>
      <t>SELECCIONE LA RESPUESTA INDICADA DE ACUERDO A LOS SIGUIENTES VALORES
(5 - SI;  3 - PARCIALMENTE  Y  0 - NO )</t>
    </r>
  </si>
  <si>
    <t>COMENTARIOS SOBRE EL MONITOREO</t>
  </si>
  <si>
    <t>% ALCANZADO
(De acuerdo a los comentarios 
dados en el Monitoreo)</t>
  </si>
  <si>
    <r>
      <rPr>
        <b/>
        <sz val="10"/>
        <rFont val="Arial"/>
      </rPr>
      <t xml:space="preserve">COMENTARIOS SOBRE EL SEGUIMIENTO
</t>
    </r>
    <r>
      <rPr>
        <sz val="10"/>
        <color rgb="FF000000"/>
        <rFont val="Arial"/>
      </rPr>
      <t xml:space="preserve">
</t>
    </r>
  </si>
  <si>
    <r>
      <rPr>
        <b/>
        <sz val="10"/>
        <rFont val="Arial"/>
      </rPr>
      <t xml:space="preserve">% ALCANZADO
</t>
    </r>
    <r>
      <rPr>
        <sz val="10"/>
        <color rgb="FF000000"/>
        <rFont val="Arial"/>
      </rPr>
      <t xml:space="preserve">
(De acuerdo a los comentarios 
dados en el Seguimiento)</t>
    </r>
  </si>
  <si>
    <t>P1</t>
  </si>
  <si>
    <t>P2</t>
  </si>
  <si>
    <t>P3</t>
  </si>
  <si>
    <t>P4</t>
  </si>
  <si>
    <t>P5</t>
  </si>
  <si>
    <t>TOTAL</t>
  </si>
  <si>
    <t xml:space="preserve">ESTRATEGIA DE PARTICIPACIÓN CIUDADANA </t>
  </si>
  <si>
    <t>Participar de los espacios programados por la Subdirección de Servicios Forenses ( Blog, Foro)</t>
  </si>
  <si>
    <t>Informe de actividades de acuerdo a la programación establecida por la Subdirección de Servicios Forenses</t>
  </si>
  <si>
    <t>Subdirecciòn de Servicios Forenses
(Programación de Bloq y Foros)</t>
  </si>
  <si>
    <t>Planear Jornadas de participacion 
ciudadana para 2020</t>
  </si>
  <si>
    <t>Memorando 008-DG y anexo</t>
  </si>
  <si>
    <t>REV 1 CUMPLE PARA P1-P2-P3-P4 Y P5</t>
  </si>
  <si>
    <t>Publicar los blogs o foros</t>
  </si>
  <si>
    <t>Se publicaron tres blogs de acuerdo al cronograma</t>
  </si>
  <si>
    <t xml:space="preserve">Dirección Regional Bogotá
(Preparaciòn del  Bloq o Foros ) donde participe la ciudadanìa
</t>
  </si>
  <si>
    <t>1.Solicitar la programación de los espacios a participar por la DRBO (blog y foros ).
2. Desarrollar los espacios de participación.
3. Elaborar informe de actividades</t>
  </si>
  <si>
    <t>1. Se realiza la solicitud mediante oficio No. 352-DRBO-2020 y dan respuesta, remitiendo el cronograma mediante Memorando No.008-DG-2020.</t>
  </si>
  <si>
    <r>
      <t xml:space="preserve">1. Oficio Nol 352-DRBO-2020. 
2. Memorando Nol 008-DG-2020
</t>
    </r>
    <r>
      <rPr>
        <b/>
        <sz val="10"/>
        <rFont val="Arial"/>
      </rPr>
      <t xml:space="preserve">OBSERVACIÓN PARA LA OFICINA DE PLANEACIÓN Y CONTROL INTERNO: </t>
    </r>
    <r>
      <rPr>
        <sz val="10"/>
        <color rgb="FF000000"/>
        <rFont val="Arial"/>
      </rPr>
      <t>(De acuerdo a la programación remitida, la última actividad esta programaca para el 14 de diciembre de 2020, por lo que la fecha máxima de toda la actividad debe ser AMPLIADA hasta fimales de diciembre)</t>
    </r>
  </si>
  <si>
    <t>Jornadas de socilalización de recomendaciones para la aplicación de enfoque diferencial en el servicio forense a grupos de poblaciones especificas y vulnerables que requieren un servicio forense con enfoque diferencial y autoridades.</t>
  </si>
  <si>
    <t>Dos jornadas de socialización de las recomendaciones a grupos de protección especial y autoridades de acuerdo a la programación establecida por la Subidirección de Servicios Forenses</t>
  </si>
  <si>
    <t>Dirección Regional Bogotá
( Grupo de Clínica y, Psiquiatría y Psicología Forense)</t>
  </si>
  <si>
    <t>1. Solicitar directrices especificas al Grupo Nacional de Clínica y Psiquiatría y Psicologia  Forense,  sobre el documento" Recomendaciones para la aplicación de enfoque diferencial en el servicio forense", que oriente en una primera instancia su aplicación.
2. Solicitar  la programación establecida por la Subdirección de Servicios Forenses.
3. Revisar el documento" Recomendaciones para la aplicación de enfoque diferencial en el servicio forense" desde cada discipplina.
4.Desarrollar las jornadas de socialización.</t>
  </si>
  <si>
    <t>1. Se solicitó las directrices especificas al Grupo Nacional de Clínica y Psiquiatría y Psicologia  Forense,  sobre el documento" Recomendaciones para la aplicación de enfoque diferencial en el servicio forense", que oriente en una primera instancia su aplicación.
2. Se solicitó la programación a la Subdirección de Servicios Forenses.</t>
  </si>
  <si>
    <t>1. OFICIO No. 060-2020 GPPF .
2.OFICIO 129-2019 GCLF-DRBO_CLÍNICA.pdf
3. Correo de Instituto _SOLICITUD_PROGRAMACIÓN_Jornada de socialización de recomendaciones para la aplicación de enfoque diferencial</t>
  </si>
  <si>
    <t>LUCHA CONTRA LA  CORRUPCIÓN</t>
  </si>
  <si>
    <t>Estructurar y realizar el curso virtual de  "Cultura de Cero Tolerancia ante la Corrupción"  para todos los funcionarios del Instituto</t>
  </si>
  <si>
    <t>2 CURSOS</t>
  </si>
  <si>
    <t>Subdireccion de Investigacion Cientifica - Escuela de Medicina Legal</t>
  </si>
  <si>
    <t>1. Diseño del curso en Moodle
2. Realizar el curso virtual de "Cultura de Cero Tolerancia ante la Corrupción"  para todos los funcionarios del Instituto</t>
  </si>
  <si>
    <t>La Subdirección de Investigación Cientifica y la Escuela de Medicina Legal ya se encuentra  diseñando el curso, sin embargo se va a realizar una reunión con las demas Unidades Organizacionales para solicitar claridad sobre algunos temas</t>
  </si>
  <si>
    <t>EVD 1 PRESENTACION EN POWER POINT                          EVD 2 SYLLABUS DEL CURSO</t>
  </si>
  <si>
    <r>
      <t xml:space="preserve">REV 1 SE REGISTRO UN 10% de avance pero se registraron evidencias, sin embaro s estan cargadas en la carpeta correspondiente                                                                                                  </t>
    </r>
    <r>
      <rPr>
        <sz val="10"/>
        <color rgb="FF85200C"/>
        <rFont val="Arial"/>
      </rPr>
      <t>REVISON 2 LA FACILITADORA DE LA ESCUELA Y LA SIC, AUTORIZO MEDIANTE CORREO A EGITRAR LAS EVIDENCIAS SUBIDAS CORRECTAMENTE EN LA CARPETA CORRESPONDIENTE</t>
    </r>
  </si>
  <si>
    <t xml:space="preserve">Realizar seguimiento a los canales de comunicación institucional en los que la ciudadanía pueda radicar denuncias sobre hechos de corrupción </t>
  </si>
  <si>
    <t>Informe</t>
  </si>
  <si>
    <t>Grupo Nacional de Servicio al Ciudadano y Divulgación Institucional</t>
  </si>
  <si>
    <t>NO APLICA</t>
  </si>
  <si>
    <t>No aplica.</t>
  </si>
  <si>
    <r>
      <t xml:space="preserve">REV1  se regitro un avance pero no se coloco porcentaje , en la columna de evidencias se registro "no aplica pero sin embargo en la carpeta se subieron dos eviedncias      </t>
    </r>
    <r>
      <rPr>
        <sz val="10"/>
        <color rgb="FF85200C"/>
        <rFont val="Arial"/>
      </rPr>
      <t>REVISION 2 MEDIANTE CORREO ELECTRONICO EL COORDINADOR  DEL GRUPO AUTORZA A REGISTAR QUE PARA ESTE CUATRIMESTRE NO APLICA, NO SE CALIFICA</t>
    </r>
  </si>
  <si>
    <t>Analizar las Estadísticas de las denuncias o quejas por posible corrupcion se presentaron con el propósito de implementar acciones de prevencion</t>
  </si>
  <si>
    <t>informe</t>
  </si>
  <si>
    <t>Oficina de Control Disciplinario Interno</t>
  </si>
  <si>
    <t>2020-03-30
2020-06-30
2020-09-30
2020-12-30</t>
  </si>
  <si>
    <t xml:space="preserve">
1. Se realizó tamizaje de las solicitudes recibidas por el aplicativo de quejas, sugerencias y reclamos del Instituto y se pudo constatar que a la fecha no se reportó ninguna denuncia o solicitud en temas atinentes de corrupción, para el primer cuatrimestre.
OFICINA DE CONTROL DISCIPLINARIO INTERNO
1.        Se realizó tamizaje de las solicitudes recibidas por el aplicativo de quejas, sugerencias y reclamos del Instituto y se pudo constatar que a la fecha no se reportó ninguna denuncia o solicitud en temas atinentes de corrupción, para el primer cuatrimestre.
2.        Se verifico con secretaria técnica de la Oficina de Control Disciplinario Interno del Instituto Nacional de Medicina Legal y Ciencias Forenses, se verificara si en el primer cuatrimestre se falló alguna investigación en temas atinentes a corrupción, y la respuesta fue negativa.
Una vez analizados los resultados con el Grupo Nacional de Servicio al Ciudadano  y Divulgación Institucional, se logró identificar que la ciudadanía no tiene claridad sobre que son actos de corrupción, como identificarlos y donde denunciarlos, por lo tanto en conjunto se plantea una campaña en temas de corrupción fortaleciendo los canales denuncia con los que cuenta el Instituto Nacional de Medicina Legal y Ciencias Forenses.
</t>
  </si>
  <si>
    <t xml:space="preserve">OFICINA DE CONTROL DISCIPLINARIO Y GRUPO NACIONAL DE ATENCIÓN AL CIUDADANO Y DIVULGACIÓN INSTITUCIONAL
1.        Se realizó tamizaje de las solicitudes recibidas por el aplicativo de quejas, sugerencias y reclamos del Instituto y se pudo constatar que a la fecha no se reportó ninguna denuncia o solicitud en temas atinentes de corrupción, para el primer cuatrimestre.
2.        Se verifico con secretaria técnica de la Oficina de Control Disciplinario Interno del Instituto Nacional de Medicina Legal y Ciencias Forenses, se verificara si en el primer cuatrimestre se falló alguna investigación en temas atinentes a corrupción, y la respuesta fue negativa.
Una vez analizados los resultados con el Grupo Nacional de Servicio al Ciudadano  y Divulgación Institucional, se logró identificar que la ciudadanía no tiene claridad sobre que son actos de corrupción, como identificarlos y donde denunciarlos, por lo tanto en conjunto se plantea una campaña en temas de corrupción fortaleciendo los canales denuncia con los que cuenta el Instituto Nacional de Medicina Legal y Ciencias Forenses.
</t>
  </si>
  <si>
    <t>1. Acta de Reunión realizada con el Grupo Nacional de Servcio al Ciudadano y Divilgación Institucional.
2.Oficio No 706 -2020-DG-OCDI del 27 de abril del 2020</t>
  </si>
  <si>
    <t>REV 1 CUMPLE PARA TODAS LAS PREGUNTAS</t>
  </si>
  <si>
    <t>Analizar las estadísticas del primer trimestre</t>
  </si>
  <si>
    <t>Se analizaron las solicitudes que han sido radicadas como denuncias y se determinó que no corresponden a esta categoría, por lo que se acordó construir piezas gráficas dirigidas a la ciudadanía para dar a conocer qué es una denuncia, las cualles se publicaran en los puntos de atención que cuenten con pantallas o televisores.</t>
  </si>
  <si>
    <t>Realizar jornadas de sensibilizacion en las unidades organizacionales con temas relacionado con la prevencion ante la corrupcion</t>
  </si>
  <si>
    <t>jornadas realizadas</t>
  </si>
  <si>
    <t>REGIONAL BOGOTA</t>
  </si>
  <si>
    <t>1. Elaborar el Plan de Trabajo. y 2. Desarrollar el Plan de trabajo, de acuerdo a la programación.</t>
  </si>
  <si>
    <t>1. Se elabora el plan de trabajo.</t>
  </si>
  <si>
    <t>PLAN DE TRABAJO " PREVENCIÓN DE ACTOS DE CORRUPCIÓN_DRBO"</t>
  </si>
  <si>
    <r>
      <t>rev 1 no se cumplio con las indicaciones de la presentacion ya que no se diligencio actividad planeada, comentario adicional, el plan de trabajo no tiene responsables y no esta diligenciado en un docuemntos con logo institucional y de la regional</t>
    </r>
    <r>
      <rPr>
        <sz val="10"/>
        <color rgb="FF85200C"/>
        <rFont val="Arial"/>
      </rPr>
      <t xml:space="preserve"> revison 2 mediante correo electronico se aclara por parte de la facilitadora de Reg Bogota que esta celda si estaba diligenciada, pero seguramente se borro por error,  por lo tanto se prcede a registrar nuevamente la informacion</t>
    </r>
  </si>
  <si>
    <t>REGIONAL NOROCCIDENTE</t>
  </si>
  <si>
    <t>Elaborar presentación en Power Point en temas relacionados con la prevención ante la corrupción.</t>
  </si>
  <si>
    <t>Elaborar parte de los profesionales con funciones juridicas una presentación en Power Point sobre temas relacionados con la prevencion ante la corrupción para revisión y aprobación del Director Regional.</t>
  </si>
  <si>
    <t>EVI-01: Presentacion Power Point " Prevención Anti - Corrupción"</t>
  </si>
  <si>
    <r>
      <t xml:space="preserve">rev 1 no se cumplio con las indicaciones de la presentacion ya que no se diligencio actividad planeada, comentario adicional, el plan de trabajo no tiene responsables y no esta diligenciado en un docuemntos con logo institucional y de la regional. </t>
    </r>
    <r>
      <rPr>
        <sz val="10"/>
        <color rgb="FF85200C"/>
        <rFont val="Arial"/>
      </rPr>
      <t>REVISION 2 AUNQUE NO SE RECIBIO RETROALIMENTACION  DE LA REGION AL NOROCCIDENTE, SE MANTIENE LA CALIFICACION</t>
    </r>
  </si>
  <si>
    <t>REGIONAL NORORIENTE</t>
  </si>
  <si>
    <t>Se coordino con la Oficina de Control Disciplinario Interno para  recibir los lineamientos a fin de desarrollar las jornadas</t>
  </si>
  <si>
    <t>EVD 1 OFICIO RECIBIDO DE LA OF DE CONTROL INTERNO                                       EVD 2 CORREO DELEGANDO AL FACILITADOR DE LA REGIONAL PARA PARTICPAR EN LA ACTIVIDAD</t>
  </si>
  <si>
    <r>
      <t xml:space="preserve">REV 1 NO DILIGENCIO COLUMNAS                                      </t>
    </r>
    <r>
      <rPr>
        <sz val="10"/>
        <color rgb="FF85200C"/>
        <rFont val="Arial"/>
      </rPr>
      <t xml:space="preserve">  REVISION 2 MEDIANTE CORREO EL FACILITADOR ENVIO LOS AVANCES Y LAS EVIDENCIAS</t>
    </r>
  </si>
  <si>
    <t>REGIONAL NORTE</t>
  </si>
  <si>
    <t xml:space="preserve">1. Solicitar apoyo para la realización de las jornadas de socialización a la Oficina de Control Disciplinario Interno y concertar reunión para establecer programa de actividades a desarrollar.
</t>
  </si>
  <si>
    <t>firmado por el Dr, Josè Mateus Jefe Oficina Control Disciplinario Interno, donde convoca a reunión para el dìa 2020-04-28 10:00 hrs, con el fin de, "llevar propuestas para que esta actividad se trabaje en conjunto", esta reuniòn se cancelò y reprogramo para el dìa 2020:05:04. de acuerdo con correo recibido.</t>
  </si>
  <si>
    <t>EV 01- 2.4 DRNR OFICIO 00339-DRNR-2020  Solicitud a CDI Prevención Corrupción
EV 02- 2.4 DRNR Correo -OFICIO 00339-DRNR-2020 Jornadas sensibilización prevención corrupción
EV 03- 2.4 DRNR Oficio 705-2020-DG-OCDI Respuesta sobre solicitud Jornadas sensibilización prevención corrupción</t>
  </si>
  <si>
    <t>REV 1 CUMPLE PARA P1, P2, P3, P4 Y P5</t>
  </si>
  <si>
    <t>REGIONAL OCCIDENTE</t>
  </si>
  <si>
    <t>No aplica para el primer cuatrimestre, teniendo en cuenta que se realizó  una actividad relacionada con el tema a finales de la vigencia 2019. Esta actividad se realizará el tercer cuatrimestre.</t>
  </si>
  <si>
    <t>No aplica</t>
  </si>
  <si>
    <t>COMO NO HAY ACTIVIDAD PLANEADA NO SE CALIFICA</t>
  </si>
  <si>
    <t>REGIONAL ORIENTE</t>
  </si>
  <si>
    <t>1.  Delegar esta actividad "...realizar jornadas de sensibilización en las unidades organizacionales con temas relacionado con la prevención ante la corrupción" en la profesional de apoyo de la Regional Oriente con actividades de Jurídicas.
2.  LLevar a cabo las jornadas de sensibilizaión.</t>
  </si>
  <si>
    <t xml:space="preserve">Mediante oficio 051, 052, 053 y 054-2020 de fecha 20200316 se le delegó esta actividad en la profesional con actividades jurídicas y en los Coordinadores de los Grupos Regionales. Durante el mes de marzo y abril El Coordinador Regional de Ciencias Forenses, la Coordinadora Regional de Patología Forense y la Coordinadora Regional de Clínica forense realización charla virtual sobre  Control de riesgos a la imparcialidad, conflicto de interés y validez de los resultados. </t>
  </si>
  <si>
    <t>EV2-01: Oficios 051, 052, 053 y 054-2020_DROR y capturas de pantalla de listado de asistencia a charlas realizadas por Coordinadores Regionales.</t>
  </si>
  <si>
    <t>REGIONAL SUR</t>
  </si>
  <si>
    <t>Se tiene programado realizar esta asocialización en todas las sedes seccionales y unidades baicas. para este cuatrimestrimestresolo  se pudo realizar al Grupo de Laboratorios Forenses en la Seccional Tolima. El resto de socializaacion se realizara en el segundo cuatrimester.</t>
  </si>
  <si>
    <t>Se realizo una solializacion al Grugo de laboratorios fornses con 10 funcionarios de manera virtual.</t>
  </si>
  <si>
    <t>EVI-01 listado de asuistencia sensibilización anticorrupcaió.
EVI-02 diapositivas.</t>
  </si>
  <si>
    <t>REV 1 CUMPLE PARA P1,P2,P3,P4 Y P5</t>
  </si>
  <si>
    <t>REGIONAL SUROCCIDENTE</t>
  </si>
  <si>
    <t>No Aplica para este cuatrimestre.
Las charlas estan programadas para el final del mes de Agosto con video conferencia para las Seccionales y la sede Central</t>
  </si>
  <si>
    <t>no aplica</t>
  </si>
  <si>
    <t>COMO NO SE PLANEO PARA EL PRIMER CUATRIMESTRE NO SE CALIFICA</t>
  </si>
  <si>
    <t>OFICINA DE CONTROL DISCIPLINARIO INTERNO</t>
  </si>
  <si>
    <t>Se convocó  a reunión a las Direcciones Regionales, con sus facilitadores de calidad para realizar lluvia de ideas entre las mismas y verificar que temas de conductas específicos se manejen en sus Regionales, para generar desde la Oficina d Control Disciplinario Interno Lineamientos de Prevención de la Corrupción, con la finalidad de que estos sirvan como insumo para las actividades que ellos realicen al interior de su Regional.</t>
  </si>
  <si>
    <t xml:space="preserve">
1. Oficio 705-2020-DG-OCDI del 24 de abril del 2020, dirigido a las Direcciones Regionales y a sus Facilitadores de calidad convocándolos a reunión el 8 de abril, para realizar lluvia de ideas, para poder sacar los Lineamientos desde la Oficina de Control Interno Disciplinario.
 </t>
  </si>
  <si>
    <t xml:space="preserve">MONITOREO A LOS RESULTADOS DEL 
PLAN ANTICORRUPCIÓN Y DE ATENCION AL CIUDADANO POR CADA UNO DE LOS COMPONENTES </t>
  </si>
  <si>
    <t>Realizar monitoreo por cuatrimestre</t>
  </si>
  <si>
    <t>Monitoreo reportado</t>
  </si>
  <si>
    <t>Responsables de los procesos definidos las caracterizaciones de los procesos.
Facilitadores SIG 
Oficina de Planeación</t>
  </si>
  <si>
    <t xml:space="preserve">
2020-04-20  al  2020-04-27
2020-08-24  al  2020-08-27
2020-12-21  al  2020-12-29
</t>
  </si>
  <si>
    <t xml:space="preserve">SEGUIMIENTO  A LOS RESULTADOS DEL 
PLAN ANTICORRUPCIÓN Y DE ATENCION AL CIUDADANO POR CADA UNO DE LOS COMPONENTES </t>
  </si>
  <si>
    <t>Realizar seguimiento por cuatrimestre</t>
  </si>
  <si>
    <t>Seguimiento realizado</t>
  </si>
  <si>
    <t>Oficina de Control Interno</t>
  </si>
  <si>
    <t>2020-05-04  al  2020-05-08
2020-09-01  al  2020-09-07
2021-01-04  al  2021-01-08</t>
  </si>
  <si>
    <t>Elaboración y Publicación del informe</t>
  </si>
  <si>
    <t>Informe publicado en la página web del Instituto-Sección de Transparencia</t>
  </si>
  <si>
    <t xml:space="preserve">
2020-05-15
2020-09-14
2021-01-18
</t>
  </si>
  <si>
    <t>Grupo Nacional de Servicio al Ciudadano y Divulgación Institucional
(Publicaciòn de los Blogs o Foros)</t>
  </si>
  <si>
    <t>Cronograma de jornadas de participacion 
ciudadana</t>
  </si>
  <si>
    <t>NO APLICA PARA EL CUATRIMESTRE</t>
  </si>
  <si>
    <t xml:space="preserve">Publicar el Informe del Cuatrimestre </t>
  </si>
  <si>
    <t>Publicación del Informe en el Portal Institucional</t>
  </si>
  <si>
    <t>Puvlicación en el Portal Institucional</t>
  </si>
  <si>
    <t>Realizar seguimiento del PAAC-2020</t>
  </si>
  <si>
    <t>Seguimiento del Informe del PAAC-2020</t>
  </si>
  <si>
    <t>Cuadro de seguimiento del PAAC</t>
  </si>
  <si>
    <t>Realizar MONITOREO del PAAC</t>
  </si>
  <si>
    <t>Monitoreo del PAAC-2020</t>
  </si>
  <si>
    <t>Cuadro consolidado de Monitoreo</t>
  </si>
  <si>
    <t>COMPONENTE 03 : RENDICIÓN DE CUENTAS</t>
  </si>
  <si>
    <r>
      <rPr>
        <b/>
        <sz val="10"/>
        <rFont val="Arial"/>
        <family val="2"/>
      </rPr>
      <t>ETAPA DE MONITOREO</t>
    </r>
    <r>
      <rPr>
        <sz val="10"/>
        <color rgb="FF000000"/>
        <rFont val="Arial"/>
        <family val="2"/>
      </rPr>
      <t xml:space="preserve">
</t>
    </r>
    <r>
      <rPr>
        <sz val="10"/>
        <color rgb="FF000000"/>
        <rFont val="Arial"/>
        <family val="2"/>
      </rPr>
      <t>RESPONSABLE  - Profesional asignado por la Oficina de Planeación</t>
    </r>
  </si>
  <si>
    <r>
      <rPr>
        <b/>
        <sz val="10"/>
        <rFont val="Arial"/>
        <family val="2"/>
      </rPr>
      <t>ETAPA DE SEGUIMIENTO</t>
    </r>
    <r>
      <rPr>
        <sz val="10"/>
        <color rgb="FF000000"/>
        <rFont val="Arial"/>
        <family val="2"/>
      </rPr>
      <t xml:space="preserve">
</t>
    </r>
    <r>
      <rPr>
        <sz val="10"/>
        <color rgb="FF000000"/>
        <rFont val="Arial"/>
        <family val="2"/>
      </rPr>
      <t>RESPONSABLE  - Profesional asignado de la Oficina de Control Interno</t>
    </r>
  </si>
  <si>
    <t>ELEMENTOS</t>
  </si>
  <si>
    <t>% Acumulado al 1er Cuatrimestre</t>
  </si>
  <si>
    <t>% Acumulado al 2o Cuatrimestre</t>
  </si>
  <si>
    <t>% Acumulado al 3er Cuatrimestre</t>
  </si>
  <si>
    <t>ACTVIDADES PLANEADAS
del  Primer Cuatrimestre
(Las actividades deben están dirigidas a alcanzar la meta o producto señalado)</t>
  </si>
  <si>
    <t>% PLANEADO
del  Primer cuatrimestre</t>
  </si>
  <si>
    <t>ACTIVIDADES REALIZADAS
Primer Cuatrimestre
(Las actividades deben están dirigidas a alcanzar  la meta o producto señalado)</t>
  </si>
  <si>
    <t>% ALCANZADO
del  Primer Cuatrimestre</t>
  </si>
  <si>
    <t xml:space="preserve">                                               COMENTARIOS SOBRE EL MONITOREO 
P1. Las actividades realizadas  están orientadas a cumplir con la meta o Producto registrado?
P2. El Porcentaje Realizado de la actividades del cuatrimestre es razonable con respecto a la meta o producto registrado?
P3. Hubo cumplimiento entre el Porcentaje Planeado del cuatrimestre y el Porcentaje Alcanzado?  
P4. Existe coherencia entre la(s) actividad(es) realizada(s)  y la(s) evidencia(s) registrada(s)?
P5. Las evidencias registradas corresponden a la totalidad de las actividades realizadas?
SELECCIONE LA RESPUESTA INDICADA DE ACUERDO A LOS SIGUIENTES VALORES
(5 - SI;  3 - PARCIALMENTE  Y  0 - NO )</t>
  </si>
  <si>
    <t>COMENTARIOS SOBRE EL MOTITOREO</t>
  </si>
  <si>
    <t xml:space="preserve">COMENTARIOS SOBRE EL SEGUIMIENTO
</t>
  </si>
  <si>
    <r>
      <rPr>
        <b/>
        <sz val="10"/>
        <rFont val="Arial"/>
        <family val="2"/>
      </rPr>
      <t xml:space="preserve">% ALCANZADO
</t>
    </r>
    <r>
      <rPr>
        <sz val="10"/>
        <color rgb="FF000000"/>
        <rFont val="Arial"/>
        <family val="2"/>
      </rPr>
      <t xml:space="preserve">
(De acuerdo a los comentarios 
dados en el Seguimiento)</t>
    </r>
  </si>
  <si>
    <t>INFORMACIÓN</t>
  </si>
  <si>
    <t>Subcomponente 1                                           Información de calidad y en lenguaje comprensible</t>
  </si>
  <si>
    <t>Realizar el Blog denominado:  ¿Son comprensibles los informes periciales de patología forense?</t>
  </si>
  <si>
    <t>Publicación del Blog</t>
  </si>
  <si>
    <t>Coordinador Regional de Patología Dirección Regional Nororiente</t>
  </si>
  <si>
    <t xml:space="preserve">1. se notificó al coordinador de Patología para que realizara esta actividad </t>
  </si>
  <si>
    <t>Acta reunion equipo SIG convocada por el señor director regional de fecha 2020-02-20</t>
  </si>
  <si>
    <t>Acta de fecha 2020-02-20, reunión equipo SIG Convocada por el señor Director Regional - NUMERAL 4</t>
  </si>
  <si>
    <r>
      <t xml:space="preserve">REVISION 1 : NO SE CARGARON LAS EVIDENCIAS                 </t>
    </r>
    <r>
      <rPr>
        <b/>
        <sz val="10"/>
        <color rgb="FFCC0000"/>
        <rFont val="Arial"/>
        <family val="2"/>
      </rPr>
      <t xml:space="preserve">    REVISION 2 MEDIANTE CORREO ELECTRONICO ENVIO LAS EVIDENCIAS SE RECALIFICA</t>
    </r>
  </si>
  <si>
    <t>No se evidencia un cronograma que describa las actividades a realizar el Bloq denominado:  ¿Son comprensibles los informes periciales de patología forense?, fechas de realización, peso de cada actividad y el responsable</t>
  </si>
  <si>
    <t>Actualizar la caracterización de usuarios del Instituto: 
*Universidades
*Estudiantes que rotan por el INML CF</t>
  </si>
  <si>
    <t>Documento  con la caracterización de los usuarios Universidades y Estudiantes que rotan en el IMLC, identificando la percepción de los servicios, identificación de canales preferidos para desarrollar espacios de diálogo y necesidades de información.</t>
  </si>
  <si>
    <t>Oficina de Planeación</t>
  </si>
  <si>
    <t>Actualizar la caracterización de usuarios del Instituto:</t>
  </si>
  <si>
    <t>Se envio correo para recordar que esta actividad se debe retomar, ya que aunque se realizaron avances no se ha finalizado</t>
  </si>
  <si>
    <t>EVI 01 correo electronico</t>
  </si>
  <si>
    <t xml:space="preserve">REVISION 1 : NO SE CARGARON LAS EVIDENCIAS       </t>
  </si>
  <si>
    <t xml:space="preserve">No se adjuntó la evidencia referenciada en el monitoreo dentro de la carpeta asignada para ello. </t>
  </si>
  <si>
    <t>Escuela de Medicina Legal y Ciencias Forenses</t>
  </si>
  <si>
    <t xml:space="preserve">
Caracterización de usuarios dirigida a 
*Universidades
</t>
  </si>
  <si>
    <t>Ya se cuenta con el modelo de la encuesta, el cual sera revisado por la Jefatura de la Escuela y el Subdirector de Investigación Cientifica</t>
  </si>
  <si>
    <t>Modelo de encuesta para las IES</t>
  </si>
  <si>
    <t>REVISION 1 CUMPLE PARA TODAS LAS P , SIN EMBARGO TENIENDO EN CUENTA LA FECHA DE TERMINACION DE LA ACTIVIDAD EL AVANCE DEBERIA SER MAL ALTO PARA NO PONER EN PELIGRO EL CUMPLIMIENTO DE LA META</t>
  </si>
  <si>
    <t>un Modelo de encuesta no puede representar un avance de un 33%, cuando  no se dispone de un plan de trabajo para la realización de la caracterización que indique las activiades, losa responsables, fechas de realización y peso de cada actividad.</t>
  </si>
  <si>
    <t xml:space="preserve">Subdirección de Investigación Científica
</t>
  </si>
  <si>
    <t>No aplica un peso de la actividad cuando no se dispone de un plan de trabajo, donde se asignen responsabilidades, fecha de entrega, peso de cada actividad propuesta.</t>
  </si>
  <si>
    <t>Elaborar el cronograma de trabajo para el desarrollo de la Audiencia Pública de rendición de Cuentas de la vigencia 2019.</t>
  </si>
  <si>
    <t>Cronograma</t>
  </si>
  <si>
    <t>NO SE REALIZO</t>
  </si>
  <si>
    <t>lA DIRECCIÓN GENERAL CONSIDERA QUE LA AaUDIENCIA DE RENDICIÓN DE CUENTAS NO SE PUEDE REALIZAR DEBIDO A LAS MEDIDAS QUE SE HAN IMPLEMENTADO POR PARTE DEL GOBIERNO NACIONAL PARA ATENDER LA PANDEMIA</t>
  </si>
  <si>
    <t>REVISION 1 aunque se informo por parte de Jefe de Planeacion que la Direccion General decidio aplazar la realizacion de la audiencia de rebdicion de cuentas no existe un registro de esta desición</t>
  </si>
  <si>
    <t>Elaborar el informe nacional de gestión  2019</t>
  </si>
  <si>
    <t>Informe de gestión elaborado con calidad y en lenguaje comprensible.</t>
  </si>
  <si>
    <t>Elaborar el informe nacional de gestión 2019</t>
  </si>
  <si>
    <t>Se elaboro el informe</t>
  </si>
  <si>
    <t>Informe publicado en la pagina web del Instituto</t>
  </si>
  <si>
    <t>REVISION 1 CUMPLE PARA TODAS LAS P</t>
  </si>
  <si>
    <t>Cumple con lo expresado en la fase de monitoreo</t>
  </si>
  <si>
    <t>DIÁLOGO</t>
  </si>
  <si>
    <t>Subcomponente 2                                            Diálogo de doble vía con la ciudadanía y sus organizaciones</t>
  </si>
  <si>
    <t>Desarrollar la Audiencia Pública de Rendición de Cuentas  Nacional- Vigencia 2019</t>
  </si>
  <si>
    <t>Audiencia pública realizada sobre la gestión general del Instituto</t>
  </si>
  <si>
    <t>Oficina de Planeación
Dirección General</t>
  </si>
  <si>
    <t xml:space="preserve">Desarrollar la Audiencia Pública de Rendición de Cuentas Nacional- Vigencia 2019.  </t>
  </si>
  <si>
    <t>NO SE REALIZO. Se efectuará en el segundo cuatrimestre</t>
  </si>
  <si>
    <t xml:space="preserve">SE REALIZARA EN EL SEGUNDO SEMESTRE DEBIDO A LA CONTINGENCIA DERIVADA DE LA PANDEMIA </t>
  </si>
  <si>
    <r>
      <t xml:space="preserve">REVISON 1 NO SE DILIGENCIO CONFORME A LAS OBSERVACIONES, NO ES CLARA LA JUSTIFICACION    </t>
    </r>
    <r>
      <rPr>
        <b/>
        <sz val="10"/>
        <color rgb="FFCC0000"/>
        <rFont val="Arial"/>
        <family val="2"/>
      </rPr>
      <t>REVISON 2 POR INDICACIONES DEL JEFE DE PLANEACION NO SE REPORTARA NADA PARA ESTE CUATRIMESTRE DEBIDO A DESICION DE LA DIRECCION GENERAL</t>
    </r>
  </si>
  <si>
    <t>No hay evidencia formal para postergar la audiencia de rendiciòn de cuentas.
 Por lo tanto no aplica en el cuatrimestr</t>
  </si>
  <si>
    <t>Realizar dos (2)  mesas de participación ciudadana o espacio de rendición de cuentas por cada Dirección Regional con grupos de especiaslproteccion o vulnerables en la que aborde la socialización de la gestión realizada en el marco de la atencion diferencial (etnias,  comunidad LGBTI, Discapacidad, adultos mayores, Niñas, Niños y Adolescentes, Comunidades negras, raizales y afrodescendientes, Mujeres)</t>
  </si>
  <si>
    <t>Informe de actividades</t>
  </si>
  <si>
    <t xml:space="preserve">
Subdireccion de Servicios Forenses</t>
  </si>
  <si>
    <t>Enviar Directriz sobre implementacion de 
estrategias para mejorar la percepcion de los servicios con la sociedad.</t>
  </si>
  <si>
    <t xml:space="preserve">Memorando  002-SSF-2020 con directroices para 
</t>
  </si>
  <si>
    <t>Memorando 002.SSF-2020</t>
  </si>
  <si>
    <t>REVISION 1 : CUMPLE PARA TODAS LAS P</t>
  </si>
  <si>
    <t>La SSF cumplió con el envio dela Directriz, pendiente la recepción de los informes</t>
  </si>
  <si>
    <t>1. Establecer el plan de trabajo para desarrollar los dos espacios de participación ciudadana.
2. Desarrollar los espacios de participación ciudadana
3.Elaborar el informe de actividades , que contenga el objetivo, citados, temas tratados, conclusiones y recomendaciones.</t>
  </si>
  <si>
    <t>1. Se realiza el Plan de trabajo con la programación de los dos espacios de participación ciudadana.</t>
  </si>
  <si>
    <t>PLAN DE TRABAJO_ACT_1_TAREA_1_POA_1</t>
  </si>
  <si>
    <t>REVISION 1: CUMPLE PARA TODAS LAS P</t>
  </si>
  <si>
    <t>En los Planes Operativos Anuales, se programaron 3 espacios de participación ciudadana: 
1. Mujeres: Dirección Regional
2. Indigenas: Dirección Seccional Córdoba
3. Desaparecidos : Dirección Seccional Antioquia
Nota: Estas tres (3) actividades de participación ciudadana estan programadas para el segundo cuatrimestre, por lo tanto no aplica para este periodo.</t>
  </si>
  <si>
    <t>No Aplica</t>
  </si>
  <si>
    <t>REVISION 1 NO APLICA PARA EL PRIMER CUATRIMETRE</t>
  </si>
  <si>
    <t>No aplica para este periodo</t>
  </si>
  <si>
    <t>Elaborar diagnostico de la violencia en niños, niñas y adolecentes en Cesar y definir los lugares donde se van a realizar las mesas de participaciòn ciudadana.</t>
  </si>
  <si>
    <t xml:space="preserve">Informe diagnòstico problemàtica violencia niños, niñas y adolecentes en Cesar, los dos (2) municipios donde se van a realizar las dos (2) mesas de participaciòn ciudadana son : Curimanì y El Copey. </t>
  </si>
  <si>
    <t>INFORME DIAGNÓSTICO PROBLEMÁTICA VIOLENCIA NIÑOS, NIÑAS Y ADOLESCENTES CESAR</t>
  </si>
  <si>
    <r>
      <t xml:space="preserve">REV 1 SE REGISTRARON LAS EVIDENCIAS PERO NO SE CARGARON E LA CARPETA </t>
    </r>
    <r>
      <rPr>
        <b/>
        <sz val="10"/>
        <color rgb="FF990000"/>
        <rFont val="Arial"/>
        <family val="2"/>
      </rPr>
      <t>REVSION 2 EL FACILITADOR ENVIO LAS EVIDENCIAS, SE RECALIFICA</t>
    </r>
  </si>
  <si>
    <t>la evidencia soporta el cumplimiento de la actividad</t>
  </si>
  <si>
    <t>Elaborar el plan de trabajo de los espacios de diálogos.</t>
  </si>
  <si>
    <t xml:space="preserve">1- En el mes de febrero se elabora el plan de trabajo inicial que incluye, los temas que se propondrán, las partes interesadas, los recursos necesarios y el Cronograma de actividades.
2- En el mes de abril, se realiza modificación al plan de trabajo por la emergencia del COVID-19, dado que en el plan inicial se encontraban actividades presenciales, estas las llevaremos a cabo por metodología virtual.
</t>
  </si>
  <si>
    <t>EV-1 Plan de trabajo inicial 2020 DRNR
EV-2 Plan de trabajo modificado 2020 DRNR V2</t>
  </si>
  <si>
    <t>REV 1 PARA TODAS LAS P SE CUMPLE</t>
  </si>
  <si>
    <t>Las evidencias soportan la actividad planeada</t>
  </si>
  <si>
    <t>Realizar dos jornadas de participación en Dirección Seccional Caldas y dos en Dirección Seccional Quindío.</t>
  </si>
  <si>
    <t>Se realizó una mesa interinstitucional entorno a la mutilación genital femenina en Riosucio (Caldas).</t>
  </si>
  <si>
    <t>Por la contingencia presentada las tres actividades pendientes se realizarán en el segundo cuatrimestre.</t>
  </si>
  <si>
    <t>EVI-01: Informe mesa insterinstitucional - Riosucio (Caldas) 2020-02-11.</t>
  </si>
  <si>
    <t xml:space="preserve">Planear la actividad: Definir las Seccionales en donde se realizará, definir la fecha, el objetivo, el espacio de diálogo y/o Mesa de concertación  y los asistentes </t>
  </si>
  <si>
    <t>Planeación de actividades (espacio de diálogo y/o mesa de concertación )en las Seccionales Boyacá y Meta</t>
  </si>
  <si>
    <t>EVI-01 Seccional_Meta_planeación_actividad_Mesas_Participación
EVI-02 Seccional_Boyacá_planeación_actividad_Mesa_participación_V02</t>
  </si>
  <si>
    <t>REV 1 SE REGISTRO EVIDENCIA PERO NO SE CARGO EN LA CARPETA
                                                                                                                          REVSION 2 LA FACILITADORA ENVIA EVIDENCIAS POR LO CUAL SE MODIFICA LA CALIFICACION</t>
  </si>
  <si>
    <t>No aplica para este periodo. Esta actividad se realizar en el segundo cuatrimestre.</t>
  </si>
  <si>
    <t>No aplica parael periodo.</t>
  </si>
  <si>
    <t>REV 1 NO SE CALIFICA PORQUE NO ESTABA PROGRAMADO PARA EL 1ER CUATRIMESTRE</t>
  </si>
  <si>
    <t>No aplica para este periodo.</t>
  </si>
  <si>
    <t>Se hizo la programaciòn para realizar las mesas de participaciòn ciudadana.
La fecha de convocatoria para estas actividades estan programadas para la invitaciòn realizarla en el mes de Agosto/2020 y su ejecuciòn para el mes de Octubre/2020</t>
  </si>
  <si>
    <t>Se hizo el diseño de la convocatoria y se definio el programa a realizar</t>
  </si>
  <si>
    <t xml:space="preserve">EVI-01 Invitaciòn Convocataria </t>
  </si>
  <si>
    <t>REV 1 CUMPLE PARA TODAS LAS P</t>
  </si>
  <si>
    <t>Actualizar el procedimiento DG-C-P-07 versión 3 "Realizar Audiencia Pública de Rendición de Cuentas a la Ciudadanía".</t>
  </si>
  <si>
    <t>Procedimiento actualizado, teniendo en cuenta los lineamientos del MURC de Función Pública</t>
  </si>
  <si>
    <t>NO SE REALZO</t>
  </si>
  <si>
    <t>se realizara en el segundo cuatrimestre</t>
  </si>
  <si>
    <t>REV 1 SE DEBE JUSTIFICAR PORQUE NO SE REALIZO</t>
  </si>
  <si>
    <t>No se justificó el aplazamiento de esta actividad. Ademàs que se hace necesario contar con  la Actualizaciòn del procedimiento "Realizar Audiencia Pública de Rendición de Cuentas a la Ciudadanía" para formalizar las mesas de participación ciudadana programadas por la SSF</t>
  </si>
  <si>
    <t>Generar informe de avance de la gestion de apoyo a nueva institucionalidad para el cumplimiento del acuerdo de paz</t>
  </si>
  <si>
    <t>informe semestral</t>
  </si>
  <si>
    <t>Subdirector de Servicios Forenses</t>
  </si>
  <si>
    <t>Informe parcial del avance gestion apoyo a la JEP y Unidad de Busqueda.</t>
  </si>
  <si>
    <t>Informe parcial . Avnce Gestion apoyo JEP y Unidad de busqueda personas Desaparedidas.</t>
  </si>
  <si>
    <t>Informe 1 Cuatrimestre</t>
  </si>
  <si>
    <t>REV 1 CUMPLE PARA TODAS LAS P, PERO SE SUBIERON EVIDENCIAS QUE NO CORRESPONDEN</t>
  </si>
  <si>
    <t>Subcomponente 4                                               Evaluación y retroalimentación a  la gestión institucional</t>
  </si>
  <si>
    <t>Analizar los resultados obtenidos  en la implementación de la Estrategia de Rendición de Cuentas, con base en la consolidación de los formatos internos de reporte de las vigencias 2019 y  primer semestre 2020.</t>
  </si>
  <si>
    <t>Documento de evaluación de los resultados de implementación de la Estrategia.</t>
  </si>
  <si>
    <t xml:space="preserve">Oficina de Planeación 
</t>
  </si>
  <si>
    <r>
      <t xml:space="preserve">REV 1 SE DEBIA REGISTRAR QUE NO APLICA PARA EL 1ER CUATRIMESTRE  NO SE CUMPLIERON LAS RECOMEDACIONES DE LA PRESENTACION                                               </t>
    </r>
    <r>
      <rPr>
        <b/>
        <sz val="10"/>
        <color rgb="FF990000"/>
        <rFont val="Arial"/>
        <family val="2"/>
      </rPr>
      <t xml:space="preserve"> REVISION 2 CON APROBACION DEL JEFE DE PLANEACION SE CORRIGE EL DILIGENCIAMIENTO, PERO NO SE CALIFICA POR NO ESTAR PROGRAMA PARA ESTE CUATRIMESTRE</t>
    </r>
  </si>
  <si>
    <t>No aplica para este perido.</t>
  </si>
  <si>
    <t>Definir un esquema de seguimiento al cumplimiento de los compromisos adquiridos.</t>
  </si>
  <si>
    <t>Anexo al documento de la Estrategia de Rendición de Cuentas</t>
  </si>
  <si>
    <t>EL JEFE DE LA OFICINA DE PLANEACION INFORMA QUE DEBIDO A LOS CAMBIOS EN LA DIRECCION GENERAL Y POR LA SITUACION DERIVADA DE LA PANDEMIA MUCHAS ACTIVIDADES DE LA OFICINA SE VIERON AFECTADAS</t>
  </si>
  <si>
    <r>
      <t xml:space="preserve">REV 1 SE DEBE JUSTIFICAR PORQUE NO SE REALIZOB    </t>
    </r>
    <r>
      <rPr>
        <b/>
        <sz val="10"/>
        <color rgb="FF990000"/>
        <rFont val="Arial"/>
        <family val="2"/>
      </rPr>
      <t xml:space="preserve"> REVISON 2 EL JEFE DE LA OFICINA DE PLANEACION INFORMA QUE DEBIDO A LOS CAMBIOS EN LA DIRECCION GENERAL Y POR LA SITUACION DERIVADA DE LA PANDEMIA MUCHAS ACTIVIDADES DE LA OFICINA SE VIERON AFECTADAS</t>
    </r>
  </si>
  <si>
    <t>La Oficina de Planeación no registró evidencia formal que soporte el aplazamiento de esta actividad.</t>
  </si>
  <si>
    <t>Evaluar la Audiencia Pública de Rendición de Cuentas vigencia 2019</t>
  </si>
  <si>
    <t>Análisis de los resultados de la evaluación</t>
  </si>
  <si>
    <t>Realizar evaluaciòn  de la Audiencia Pública de la Rendiciòn de Cuentas Vigencia 2019</t>
  </si>
  <si>
    <t>No aplica, debido a que se encuentra aplazada la realización</t>
  </si>
  <si>
    <t>NO SE DILIGENCIO</t>
  </si>
  <si>
    <t>No aplica para el cuatrimestrre debido a que se aplazo la renidciòn de cuentas</t>
  </si>
  <si>
    <t>Evaluar las Mesas de Participación Ciudadana realizadas por las Direcciones Regionales</t>
  </si>
  <si>
    <t>No aplica para el cuatrimestre</t>
  </si>
  <si>
    <t>No aplica para el primer cuatrimestre, solo cuando se obtenga informes de las mesas de participación ciudadana</t>
  </si>
  <si>
    <t>No se dispone de un registro que evidencie u cronograma para la realizacón de la audiencia y una justificación formal de aplzamiento de la audiencia.
Se aplaza la audiencia de rendicion de cuentas</t>
  </si>
  <si>
    <t>º</t>
  </si>
  <si>
    <t xml:space="preserve"> ETAPA DE SEGUIMIENTO
Periodo: del 4 al 8 de Mayo 2020
Responsables:  Oficina de Control Interno</t>
  </si>
  <si>
    <t>COMPONENTE 01 : GESTIÓN DEL RIESGO DE CORRUPCIÓN</t>
  </si>
  <si>
    <t>% Acumulado 
al 1er Cuatrimestre</t>
  </si>
  <si>
    <t>% Acumulado 
al 2o Cuatrimestre</t>
  </si>
  <si>
    <t>% Acumulado 
al 3er Cuatrimestre</t>
  </si>
  <si>
    <t>ACTIVIDADES PLANEADAS
del  Primer Cuatrimestre
(Las actividades deben están dirigidas a alcanzar la meta o producto señalado)</t>
  </si>
  <si>
    <t xml:space="preserve">                                           COMENTARIOS SOBRE EL MONITOREO 
P1. Las actividades realizadas  están orientadas a cumplir con la meta o Producto registrado?
P2. El Porcentaje Realizado de la actividades del cuatrimestre es razonable con respecto a la meta o producto registrado?
P3. Hubo cumplimiento entre el Porcentaje Planeado del cuatrimestre y el Porcentaje Alcanzado?  
P4. Existe coherencia entre la(s) actividad(es) realizada(s)  y la(s) evidencia(s) registrada(s)?
P5. Las evidencias registradas corresponden a la totalidad de las actividades realizadas?
SELECCIONE LA RESPUESTA INDICADA DE ACUERDO A LOS SIGUIENTES VALORES
(5 - SI;  3 - PARCIALMENTE  Y  0 - NO )</t>
  </si>
  <si>
    <t>% ALCANZADO
(De acuerdo a los comentarios
 dados en el Monitoreo)</t>
  </si>
  <si>
    <r>
      <rPr>
        <b/>
        <sz val="10"/>
        <rFont val="Arial"/>
        <family val="2"/>
      </rPr>
      <t xml:space="preserve">COMENTARIOS SOBRE EL SEGUIMIENTO
</t>
    </r>
    <r>
      <rPr>
        <sz val="10"/>
        <color rgb="FF000000"/>
        <rFont val="Arial"/>
        <family val="2"/>
      </rPr>
      <t xml:space="preserve">
</t>
    </r>
  </si>
  <si>
    <r>
      <rPr>
        <b/>
        <sz val="10"/>
        <rFont val="Arial"/>
        <family val="2"/>
      </rPr>
      <t>% ALCANZADO</t>
    </r>
    <r>
      <rPr>
        <sz val="10"/>
        <color rgb="FF000000"/>
        <rFont val="Arial"/>
        <family val="2"/>
      </rPr>
      <t xml:space="preserve">
(De acuerdo a los comentarios
 dados en el Seguimiento)</t>
    </r>
  </si>
  <si>
    <t>Subcomponente/proceso  2                                                                      Construcción del Mapa de Riesgos de Corrupción</t>
  </si>
  <si>
    <t>Actualizar/Construir el mapa de riesgos de corrupción vigencia 2020</t>
  </si>
  <si>
    <t>Mapa de riesgos actualizado en el módulo de gestión de riesgos de Isolución</t>
  </si>
  <si>
    <t xml:space="preserve">
Oficina de Planeación</t>
  </si>
  <si>
    <t>Se lidero la construcción del Mapa de riesgos de corrupción de todo el Instituto y su cargue en la plataforma Isolucion</t>
  </si>
  <si>
    <t>subido en el LINK de trasparencia y cargado en Isolucion</t>
  </si>
  <si>
    <t xml:space="preserve">REV 1 CUMPLE TODOS LOS CRITERIOS DE LAS PREGUNTAS EN SU TOTALIDAD </t>
  </si>
  <si>
    <t>En la secciòn de transparencia se encuentra el Mapara de riesgos de corrupciòn registrado en enero 15 de 2020. No se refleja el Mapa de Riesgos de Corrupciòn añl corte del 30 de abril de 2020. Los Procesos de Administraciòn del SIG y Planeaciòn Institucional no registrar riesgos de Corrupción.
Al no registrar riesgos de corrpuciòn NO APLICA este subcomponente</t>
  </si>
  <si>
    <t>Actualizar en Isolucion el riesgo de corrupciòn para el proceso de Gestiòn del Sistema de Evaluaciòn y Control</t>
  </si>
  <si>
    <t>Se incluyo enel aplicativo Isolucion el riesgo de corrupcion GSEC-16 denominado "Que se pueda alterar u ocultar información relacionada con el proceso y/o unidad auditada o evaluada"</t>
  </si>
  <si>
    <t>Registro del riesgo GSEC-16, en el aplicativo isolucion.</t>
  </si>
  <si>
    <t>Aparece el riesgo GSEC-15, el cual la OCI habia solicitado  por correso electrónico del 23 de abril de d2020  su eliminaciòn, 
Respecto al riesgo GSEC-16 , se verifica el registro de la NCP No.757</t>
  </si>
  <si>
    <t>Oficina de Personal</t>
  </si>
  <si>
    <t>Una vez analizada la información de la caracterización "actualizada" del Proceso de Gestión del Talento Humano se pudo establecer que no requiere establecer riesgos de corrupción.</t>
  </si>
  <si>
    <t>Verificación y análisis de la información del Proceso Gestión del Talento Humano.</t>
  </si>
  <si>
    <r>
      <t>R</t>
    </r>
    <r>
      <rPr>
        <b/>
        <sz val="10"/>
        <rFont val="Arial"/>
        <family val="2"/>
      </rPr>
      <t>EV 1 P1 LA ACTIVIDAD CONSISTIA EN ACTUALIZAR O CONSTRUIR EL MAPA DE RIESGOS DE CORRUPCION, DE TAL MANERA QUE AL HACER EL EJERCICO DE ACTUALIZACION SE IDENTIFICO QUE EL PROCESO DE TALENTO HUMANO PARA LA VIGENCIA 2020 NO TIENE RIESGOS DE CORRUPCION. PARA P2,P3,P4 Y P5 APLICA EL MISMO COMENTARIO</t>
    </r>
  </si>
  <si>
    <t>No registra riesgos de corrupciòn. Por tanto NO APLICA en este subcomponente</t>
  </si>
  <si>
    <t>Oficina Jurídica</t>
  </si>
  <si>
    <t>1. Se identificò riesgo de corrupciòn registrado e incluido en el mapa de riesgo vigencia 2020. 2. Se realizaò analisis, valoraciòn y planteamiento de acciones para el riesgo de corrupciòn (GSJ-3 y no conformidad portencial No. 799.</t>
  </si>
  <si>
    <t>EVI-01: mapa de riesgo institucional en ISOLUCIÒN. EVI-02: Riesgo GSJ-3 y no conformidad potencial No. 799, disposnible en ISOLUCIÒN</t>
  </si>
  <si>
    <t>Dispone de un riesgo de corrupciòn GSJ-3, con NCP 799</t>
  </si>
  <si>
    <t>Se incorporó en Isolucion el riesgo GEC-14 con acción preventiva No. 782</t>
  </si>
  <si>
    <t>Evidencia 1. incoporación riesgo a Isolición GEC-14
Evidencia 2.Acción 782</t>
  </si>
  <si>
    <t>Dispone de un riesgo de corrupciòn GSEC-14, con NCP 782</t>
  </si>
  <si>
    <t>Secretaría General</t>
  </si>
  <si>
    <t>actualizar /construir el mapa de riesgos  de corrupción vigencia 2020</t>
  </si>
  <si>
    <t>1- Se realizó reunión para determinar que riesgos serian mas criticos para la gestión contractual. 2- Se subieron los dos riesgos a Isolucion                                                   GA-28 Y GA - 29</t>
  </si>
  <si>
    <t>Acta de reunión, correos electronicos y registro en isolcion</t>
  </si>
  <si>
    <t>REV 1 EN P4 SE MENCIONO EN LAS  EVIDENCIAS ACTAS DE REUNION Y CORREOS Y NO SE SUBIERON, SIN EMBARGO NO ERAN NECESARIAS DADO QUE LA EVIDENCIA PRINCIPAL ERA EL CARGUE DE LOS RIESGOS EN ISOLUCION</t>
  </si>
  <si>
    <t>Dispone de dos riesgos de corrupciòn GA-59  con la NCP 747 Y GA-60, con NCP 747 con la NCP 746, los cuales no coinciden con los registrados en el monitoreo.
La NCP 747 no fue diligenciada en su tolatilidad, por ejemplo bo registra los por que?
La NCP 746 se ven registros de las regionales frente a este riego transversal</t>
  </si>
  <si>
    <t>Grupo Nal. de Tecnol. de la Informaciòn y Desarrollo</t>
  </si>
  <si>
    <t>1. Realizar reunion para actualizacion y ajuste de los riegos de corrupción
2. Crear el mapa de riesgos de corrupcion el el modulo de riesgos de isolución</t>
  </si>
  <si>
    <t>1. se realiza la reunion para la actualización y ajusre de los riesgos de corrupción
2. Se crea el riesgo en el modulo de isolución</t>
  </si>
  <si>
    <t>Acta de reunión.
Registro en Isolución</t>
  </si>
  <si>
    <t>REV 1 CUMPLE TODOS LOS CRITERIOS DE LAS PREGUNTAS EN SU TOTALIDAD , ES IMPORTANTE MENCIONAR EL NUMERO DEL RIESGO O DE AP</t>
  </si>
  <si>
    <t>se dispone de un riesgo GITS-15 con la NCP 750</t>
  </si>
  <si>
    <t>Grupo Nal. de Certificación Forense</t>
  </si>
  <si>
    <t>Actualizar / Construir el mapa de riesgos  de corrupción vigencia 2020</t>
  </si>
  <si>
    <t>1. Se realizó reunión para revisar los riesgos gestionados en el 2019 e identificar nuevos riesgos.
2. Se registraron los riesgos identificados en el aplicativo Isolucion.</t>
  </si>
  <si>
    <t>EVI-01 Acta_Reunión (2.1)
EVI-02 Registro_Isolucion (2.1)</t>
  </si>
  <si>
    <t>REV 1 CUMPLE TODOS LOS CRITERIOS DE LAS PREGUNTAS EN SU TOTALIDAD , ES IMPORTANTE REISTRAR EL NUMERO DEL RIESGO O DE AP</t>
  </si>
  <si>
    <t xml:space="preserve">Dispone de TRES riesgos GCPF-8 con la NCP 800 y GCPF-9 con la NCP -801 y con GCPF-10 y la NCP-804 </t>
  </si>
  <si>
    <t>Grupo Nal. de Servicio al Ciudadano y Divulg. Institucional</t>
  </si>
  <si>
    <t xml:space="preserve">Determinar si los procesos que maneja el Grupo Nacional d Atencion al ciudadano y comunicaciones tienen riesgos de corrupcioón </t>
  </si>
  <si>
    <t>Se establecio que a partir de la directrices impartidas no se identificaron riesgos de corrupción</t>
  </si>
  <si>
    <r>
      <rPr>
        <sz val="10"/>
        <color rgb="FFCC0000"/>
        <rFont val="Arial"/>
        <family val="2"/>
      </rPr>
      <t xml:space="preserve">REV 1 NO DILIGECIARON NINGUNA DE LAS CASILLAS </t>
    </r>
    <r>
      <rPr>
        <sz val="10"/>
        <color rgb="FF000000"/>
        <rFont val="Arial"/>
        <family val="2"/>
      </rPr>
      <t xml:space="preserve">                                                                                                                                                                                               </t>
    </r>
    <r>
      <rPr>
        <b/>
        <sz val="10"/>
        <color rgb="FF674EA7"/>
        <rFont val="Arial"/>
        <family val="2"/>
      </rPr>
      <t xml:space="preserve">  </t>
    </r>
    <r>
      <rPr>
        <b/>
        <sz val="10"/>
        <color rgb="FF38761D"/>
        <rFont val="Arial"/>
        <family val="2"/>
      </rPr>
      <t xml:space="preserve">REV 2. EL COORDINADOR DEL GRUPO Y LA FACILITADORA INFORMAN QUE NO SE IDENTIFICARON RIESGOS DE CORRUPCION, POR LO TANTO NO SE CAIFICA </t>
    </r>
  </si>
  <si>
    <t>No se registraron riesgos de corrupción, Por tanto NO APLICA este subcomponente</t>
  </si>
  <si>
    <t>Sundirección Adminstrativa y Financiera</t>
  </si>
  <si>
    <t>Los riesgos de corrupción del proceso de apoyo de la SAF fueron aprobado en Comite Directivo para ser trabajados en forma transversal por las Regionales.  El riesgo aprobado se llama "Inadecuado manejo de las cajas menores".</t>
  </si>
  <si>
    <t>Se registro en Isolución el riesgo antes mencionados, con la No conformidad potencial No. 742</t>
  </si>
  <si>
    <t>Registro en el módulo de riesgos de ISOLUCIÓN.  NCP No, 742</t>
  </si>
  <si>
    <t>REV 1 CUMPLE TODOS LOS CRITERIOS DE LAS PREGUNTAS EN SU TOTALIDAD</t>
  </si>
  <si>
    <t>Dispone de dos Riesgos GF-30 con la NCP-716   y  GF-34 con la NCP-742</t>
  </si>
  <si>
    <t>Subdirección de Investigación Científica</t>
  </si>
  <si>
    <t>1. Actualizar mapa de riegos</t>
  </si>
  <si>
    <t>Se actualizo el mapa de riesgos del proceso Gestión del Conocimiento Cientifico Forense</t>
  </si>
  <si>
    <t xml:space="preserve">Registro en el módulo de riesgos de ISOLUCIÓN.  </t>
  </si>
  <si>
    <t xml:space="preserve">REV 1 CUMPLE TODOS LOS CRITERIOS DE LAS PREGUNTAS EN SU TOTALIDAD , revisado en isolucon no aparen riesgos de corrupcion del proceso gestion del srevicio cientifico </t>
  </si>
  <si>
    <t>Dispone de tres riesgos de corrupciòn GSCF-9, ( NCP-802- No aparecen seguimientos), GSCF-10, ( SIN NCP- se encuentra repetido el riesgo con GSCF-9 ) Y GSCF-12 (NCP-803- solo fue registrado el encabezado de la No Confromidad )</t>
  </si>
  <si>
    <t>1. Actualizar mapa de riesgos</t>
  </si>
  <si>
    <r>
      <t xml:space="preserve">REV 1 CUMPLE TODOS LOS CRITERIOS DE LAS PREGUNTAS EN SU TOTALIDAD , revisado en isolucon no aparen riesgos de corrupcion del proceso gestion del srevicio cientifico                                                                                                                                                        </t>
    </r>
    <r>
      <rPr>
        <sz val="10"/>
        <color rgb="FFA61C00"/>
        <rFont val="Arial"/>
        <family val="2"/>
      </rPr>
      <t>REV 2 MEDIANTE CORREO ELECTRONICO LA FACILITADORA INFORMA QUE LOS RIESGOS CARGADOS EN EL MODULO RESPECTIVO ES EL GSCF 9</t>
    </r>
  </si>
  <si>
    <t>Subidrección de Servicios Forenses</t>
  </si>
  <si>
    <t>Actualizar mapa de riesgos para 2020</t>
  </si>
  <si>
    <t>Se actualizó el mapa de riesgos del proceso servicio pericial,</t>
  </si>
  <si>
    <t>Acta de reunion Comité directivo del 30 de enero de 2020</t>
  </si>
  <si>
    <t>REV 1 CUMPLE TODOS LOS CRITERIOS DE LAS PREGUNTAS EN SU TOTALIDAD ,</t>
  </si>
  <si>
    <r>
      <t xml:space="preserve">Dispone de  siete (8) riesgos así:
</t>
    </r>
    <r>
      <rPr>
        <sz val="10"/>
        <color rgb="FFFF0000"/>
        <rFont val="Arial"/>
        <family val="2"/>
      </rPr>
      <t>1. GSF-103   (NCP-690 - Fue creada el 13 de mayo de 2019 y vencia el DIC-31-2019, aun se encuentra abierta.)
2. GSF-106 (NCP-694 - fue creada el 13 de mayo de 2019 y se vencia el 30 de septiembre de 2019, aun se encuentra abierta)</t>
    </r>
    <r>
      <rPr>
        <sz val="10"/>
        <color rgb="FF000000"/>
        <rFont val="Arial"/>
        <family val="2"/>
      </rPr>
      <t xml:space="preserve">
3. GSF-108  (NCP-727) OK
4- GSF-109 (NCP-728) OK
</t>
    </r>
    <r>
      <rPr>
        <sz val="10"/>
        <color rgb="FFFF0000"/>
        <rFont val="Arial"/>
        <family val="2"/>
      </rPr>
      <t>5- GSF-110  (NCP-729) OK6 - GSF-111 (NCP-730 - Creada el 31 de enero de 2020 , pero al corte no tiene seguimientos.)</t>
    </r>
    <r>
      <rPr>
        <sz val="10"/>
        <color rgb="FF000000"/>
        <rFont val="Arial"/>
        <family val="2"/>
      </rPr>
      <t xml:space="preserve">
7-  GSF-112 (NCP-731)- ok
</t>
    </r>
    <r>
      <rPr>
        <sz val="10"/>
        <color rgb="FFFF0000"/>
        <rFont val="Arial"/>
        <family val="2"/>
      </rPr>
      <t>8. -GSF-113 (No tiene registrada NCP)</t>
    </r>
  </si>
  <si>
    <t>Regional Bogota</t>
  </si>
  <si>
    <t>Los riesgos de corrupción fueron establecidos por la SSF y la SAF, los cuales se encuentran registrados en Isolución y son transversales a todas las Regionales junto con las no conformidades potenciales respectivas:
GSF-108 - NCP 727
GSF-109 - NCP 728
GSF-110 - NCP 729
GSF-112 - NCP 731
GF-54 - NCP 742
GA-60-NCP 746
GA-59-NCP 747</t>
  </si>
  <si>
    <t>Se encuentra actualizado  el mapa de riesgos del proceso misional y del proceso de gestión administrativa y financiera, siguiendo los linamientos de la Oficina de Planeación.</t>
  </si>
  <si>
    <t xml:space="preserve">Las evidencias pueden ser consultadas en el módulo de riesgos DAFP Isolución. </t>
  </si>
  <si>
    <t>LA REGIONAL REGISTRO (7) RIESGOS ASÍ:
GSF-108 - NCP 727
GSF-109 - NCP 728
GSF-110 - NCP 729
GSF-112 - NCP 731
GF-54 - NCP 742
GA-60-NCP 746
GA-59-NCP 747</t>
  </si>
  <si>
    <t>Regional Norte</t>
  </si>
  <si>
    <t>Los riesgos de corrupción se establecieron por la Subdirecciones de Servicios Forenses, Administrativa y Financiera y la Secretaria General, los cuales fueron comunicados a través de videoconferencia a todas las unidades organizacionales, cada subdirección y Secretaria General  realizaron el respectivo registro en Isolución, siendo de alcance a todas las Regionales junto con las no conformidades potenciales respectivas:
GESTIÓN SERVICIO PERICIAL 
GSF-108 - NCP 727
GSF-109 - NCP 728
GSF-110 - NCP 729
GSF-112 - NCP 731
GESTIÓN FINANCIERA
GF-34 - NCP 742
GESTIÓN ADMINISTRATIVA
GA-60-NCP 746
GA-59-NCP 747</t>
  </si>
  <si>
    <t>La Dirección Regional Norte participó de la socialización realizada el 6 de febrero de los Riesgos de Corrupción de los procesos Gestión del Servicio Pericial, Gestión Administrativa y Gestión Financiera</t>
  </si>
  <si>
    <t>EV01-2.1 MEMORANDO 003 OPL DG</t>
  </si>
  <si>
    <t>REV 1 CUMPLE TODOS LOS CRITERIOS DE LAS PREGUNTAS EN SU TOTALIDAD ,  EN LAS ACTIVIDADES REALIADAS SE MENCIONA LA SOCIALIZACION , PERO EN ESTA ETAPA ESA NO ERA LA ACTIVIDAD, SIN EMBARGO ESTO NO AFECTA LA CALIFICACION PUES SE CUMPLIO ADECUADAMENTE</t>
  </si>
  <si>
    <t>Regional Noroccidente</t>
  </si>
  <si>
    <t>Los riesgos de corrupcion fueron establecidos desde el nivel central del Instituto por la Subdirecciones de Servicios Forenses, Administrativa y Financiera y la Secretaria General, estos riesgos fueron transversalizados y  se encuentran registrados en el modulo de riesgos en el aplicativo ISOLUCION.
A continuacion se relacionan los riesgos y el Numero de la No Conformidad Potencial segun el proceso: 
Gestión del Servicio Pericial: 
GSF-108 - NCP 727
GSF-109 - NCP 728
GSF-110 - NCP 729
GSF-112 - NCP 731
Gestión Financiera 
GF-34 - NCP 742
Gestión Administrativa
GA-60-NCP 746
GA-59-NCP 747</t>
  </si>
  <si>
    <t>Se registraron en el aplicativo ISOLUCION cuatro (4) riesgos de corrupcion del servicio pericial, uno (1) de la Gestion financiera y dos (02) para la gestion Administrativa</t>
  </si>
  <si>
    <t>Las evidencias se encuentran el el modulo de riesgos y no conformidades potenciales del aplicativo ISOLUCION
Gestión del Servicio Pericial: 
GSF-108 - NCP 727
GSF-109 - NCP 728
GSF-110 - NCP 729
GSF-112 - NCP 731
Gestión Financiera 
GF-34 - NCP 742
Gestión Administrativa
GA-60-NCP 746
GA-59-NCP 747</t>
  </si>
  <si>
    <t>Regional Nororiente</t>
  </si>
  <si>
    <t>Los riesgos de corrupcion fueron establecidos desde el nivel central del Instituto, estos riesgos fueron transversalizados, se encuentran el modulo de riesgos en el aplicativoISOLUCION.
La Regional Nororiente se vio la necesidad de implementar (2) dos riesgos de corrupción, los cuales estan en el aplicativo ISOLUCION, identificados como:
GA-57 
GA-56.
De igual forma los riesgos de gestion se identificaron y se les realizo el respectivo analisis, estos riesgos de encuentran en el modulo de riesgos en el aplicativo ISOLUCION IDENTIFICADOS COMO:
GA-70
GSF-127
GA-68</t>
  </si>
  <si>
    <t>La dirección Regional Nororiente, realizó la identificación de los riesgos que se van a mitigar en la vigencia 2020, de igual forma se realizó el análisis de los mismos proyectando actividades para evitar su materialización.</t>
  </si>
  <si>
    <t>Las evidencias se encuentran el el modulo de riesgos y no conformidades potenciales del aplicativo ISOLUCION</t>
  </si>
  <si>
    <r>
      <t xml:space="preserve">LA REGIONAL REGISTRO (5)  RIESGOS DONDE (2) DE ELLOS PRESENTAN LOS SIGUIIENTES INCOVENIENTES:
1. GSF-108 - NCP 727
</t>
    </r>
    <r>
      <rPr>
        <sz val="10"/>
        <color rgb="FFFF0000"/>
        <rFont val="Arial"/>
        <family val="2"/>
      </rPr>
      <t>2, G</t>
    </r>
    <r>
      <rPr>
        <sz val="10"/>
        <color rgb="FFFF0000"/>
        <rFont val="Arial"/>
        <family val="2"/>
      </rPr>
      <t>SF-109 - NCP 728 - NO REGISTRO ACCIONES</t>
    </r>
    <r>
      <rPr>
        <sz val="10"/>
        <color rgb="FF000000"/>
        <rFont val="Arial"/>
        <family val="2"/>
      </rPr>
      <t xml:space="preserve">
3. GSF-110 - NCP 729
4. GSF-112 - NCP 731
5. GF-54 - NCP 742
</t>
    </r>
    <r>
      <rPr>
        <sz val="10"/>
        <color rgb="FFFF0000"/>
        <rFont val="Arial"/>
        <family val="2"/>
      </rPr>
      <t xml:space="preserve">6. </t>
    </r>
    <r>
      <rPr>
        <sz val="10"/>
        <color rgb="FFFF0000"/>
        <rFont val="Arial"/>
        <family val="2"/>
      </rPr>
      <t>GA-60-NCP 746 - NO REGISTRO ACCIONES</t>
    </r>
    <r>
      <rPr>
        <sz val="10"/>
        <color rgb="FF000000"/>
        <rFont val="Arial"/>
        <family val="2"/>
      </rPr>
      <t xml:space="preserve">
7. GA-59-NCP 747</t>
    </r>
  </si>
  <si>
    <t>Regional Oriente</t>
  </si>
  <si>
    <t>Desde el nivel central se priorizaron  los Riesgos de Corrupción que se debían tratar de manera transversal en todas las Direcciones Regionales y Seccionales,  se comunicaron  y se formularon en el aplicativo Isolucion correspondió a la SSF para los riesgos del servicio pericial y a la SAF para los riesgos administrativos.  Las Subdirecciones en riesgo formularon acciones definiendo como responsables a los Directores Regionales quienes realizan seguimiento trimestral.  Se formularon las siguientes Acciones Preventivas:  GESTIÓN SERVICIO PERICIAL:   GSF-108 - NCP 727 GSF-109 - NCP 728 GSF-110 - NCP 729 GSF-112 - NCP 731 GESTIÓN FINANCIERA GF-34 - NCP 742 GESTIÓN ADMINISTRATIVA GA-60-NCP 746 GA-59-NCP 747</t>
  </si>
  <si>
    <t>La Dirección Oriente  participó de la socialización realizada por Oficina de Planeación  el 20200206  de los Riesgos de Corrupción de los procesos Gestión del Servicio Pericial, Gestión Administrativa y Gestión Financiera, mediante correo electrónico de 2020-0318 se comunicaron a Directores Seccionales, Facilitadoras SIG Seccionales y Coordinadores de Grupo de la Regional Oriente los riesgos, las acciones preventivas,  las acciones a realizar, las fechas límite y los responsables delegados.</t>
  </si>
  <si>
    <t>EV01-2.1 MEMORANDO 003 OPL DG.  EV02-2.1 Captura de pantalla de divulgación de Riesgos de corrpución de fecha 2020-03-18 desde calidad.oriente@medicinalegal.gov.co</t>
  </si>
  <si>
    <t>Regional Occidente</t>
  </si>
  <si>
    <t>Actualizar en Isolucion los riesgos de corrupción que se gestionarán durante la presente vigencia,de acuerdo a directrices emitidas por la Subdirección de Servicios Forenses, para los procesos Gestión del Servicio Pericial y Gestión de Apoyo.</t>
  </si>
  <si>
    <t>Se actualizaron los riesgos de corrupción:
Proceso Gestión del Servicio Pericial:  GSF 108 con NCP No. 727, GSF 109 con NCP No. 728, GSF 110 con NCP No. 729 y GSF 112 con NCP No. 731.
Proceso de Apoyo: GF 34 con la NCP No. 742, GA 59 con la NCP No. 747 y GA 60 con la NCP No. 746.</t>
  </si>
  <si>
    <t>No conformidades potenciales No. 727,  728,  729 y  731 (Proceso Gestión del Servicio Pericial) y No. 742,  746 y 747 (Proceso de Apoyo) registradas en Isolucion.</t>
  </si>
  <si>
    <t>Regional Sur</t>
  </si>
  <si>
    <t>"En 2020 tomando como referente la directriz de la SSF relacionada con los procesos que se enuncian a continuación, la labor estará aplicada según:
1. Proceso de gestión del servicio pericial: 
1.1. GSF 108 con la NCP 727, GSF 109 con la NCP 728, GSF 110 con la NCP 729, y el GSF 112 con la NCP 731.
1.2. Proceso de apoyo:
GF 34 con la NCP 742, GA 59 con la NCP 747 y el GA 60 con la NCP 746
"</t>
  </si>
  <si>
    <t xml:space="preserve">Se efectuó seguimiento a las actividades propuestas para incidir sobre los riegos de corrupción, según:
1. Proceso de gestión del servicio pericial: 
1.1. GSF 108 con la NCP 727, GSF 109 con la NCP 728, GSF 110 con la NCP 729, y el GSF 112 con la NCP 731.
1.2. Proceso de apoyo:
GF 34 con la NCP 742, GA 59 con la NCP 747 y el GA 60 con la NCP 746
</t>
  </si>
  <si>
    <t xml:space="preserve">1. Proceso de gestión del servicio pericial: 
1.1. NCP 727- oficio 0163-DRSU-2020, NCP 728 y NTC 729 - oficio 0162-DRSU-2020, NCP 731 - oficio 0164-DRSU-2020.
1.2. Proceso de apoyo:
NCP 742 - oficio 0168-DRSU-2020, NCP 747 - oficio 0167-DRSU-2020, NCP 746 - oficio 0166-DRSU-2020
Todas las evidencias se encuentran registradas en el aplicativo ISOLUCION
</t>
  </si>
  <si>
    <t>Regional Suroccidente</t>
  </si>
  <si>
    <r>
      <rPr>
        <b/>
        <sz val="10"/>
        <rFont val="Arial"/>
        <family val="2"/>
      </rPr>
      <t xml:space="preserve">Direcciòn Regional Suroccidente
</t>
    </r>
    <r>
      <rPr>
        <sz val="10"/>
        <color rgb="FF000000"/>
        <rFont val="Arial"/>
        <family val="2"/>
      </rPr>
      <t xml:space="preserve">En este año por directriz de l SSF, se trabajaran los siguientes riesgos del Proceso Gestiòn del servicio Pericial, como sigue:
GSF 108 con la NCP 727,  GSF 109 con la NCP 728, GSF 110 con la NCP 729, y el GSF 112 con la NCP 731.
Para el Proceso de Apoyo son: GF 34 con la NCP 742, GA 59 con la NCP 747 y el GA 60 con la NCP 746
</t>
    </r>
  </si>
  <si>
    <t>Se realizo la actualizaciòn de acuerdo a las directrices emanadas por la SSF y la Oficina de Planeaciòn al respecto.</t>
  </si>
  <si>
    <t>No conformidades potenciales No. 727,  728,  729 y  731 (Proceso Gestión del Servicio Pericial) y No. 742,  746 y 747 (Proceso de Apoyo) con seguimiento en Isolucion.Las Evidencias de lo planeado se encuentran descritas en el Aplicativo Isoluciòn, de acuerdo a lo indicado</t>
  </si>
  <si>
    <t>Subcomponente /proceso 3                                             Consulta y divulgación</t>
  </si>
  <si>
    <t>Socialización del mapa de riesgos institucional</t>
  </si>
  <si>
    <t>Mapa de riesgos institucional socializado</t>
  </si>
  <si>
    <t>Oficina de Planeación
Facilitadores SIG</t>
  </si>
  <si>
    <r>
      <rPr>
        <b/>
        <sz val="10"/>
        <rFont val="Arial"/>
        <family val="2"/>
      </rPr>
      <t xml:space="preserve">Dirección Regional Bogotá:
</t>
    </r>
    <r>
      <rPr>
        <sz val="10"/>
        <color rgb="FF000000"/>
        <rFont val="Arial"/>
        <family val="2"/>
      </rPr>
      <t xml:space="preserve">1.Realizar la difusión de los Riesgos de Corrupción, generando los lineamientos para su gestión.
2. Realizar la difusión del Mapa de Riesgos Institucional, una vez se encuentre publicado en la página Web.
</t>
    </r>
    <r>
      <rPr>
        <b/>
        <sz val="10"/>
        <rFont val="Arial"/>
        <family val="2"/>
      </rPr>
      <t xml:space="preserve">Dirección Regional Norte:  </t>
    </r>
    <r>
      <rPr>
        <sz val="10"/>
        <color rgb="FF000000"/>
        <rFont val="Arial"/>
        <family val="2"/>
      </rPr>
      <t xml:space="preserve">Socializar a los funcionarios de la Dirección Regional Norte los riesgos de corrupción y las acciones establecidas para mitigarlos.
SSF.Socializar los Riesgos del Servicio pericial
</t>
    </r>
    <r>
      <rPr>
        <b/>
        <sz val="10"/>
        <rFont val="Arial"/>
        <family val="2"/>
      </rPr>
      <t>Oficina de Planeación</t>
    </r>
    <r>
      <rPr>
        <sz val="10"/>
        <color rgb="FF000000"/>
        <rFont val="Arial"/>
        <family val="2"/>
      </rPr>
      <t xml:space="preserve">: se socializado para todo el país la metodologia que se 
</t>
    </r>
    <r>
      <rPr>
        <b/>
        <sz val="10"/>
        <rFont val="Arial"/>
        <family val="2"/>
      </rPr>
      <t xml:space="preserve">SIC-ESCUELA: </t>
    </r>
    <r>
      <rPr>
        <sz val="10"/>
        <color rgb="FF000000"/>
        <rFont val="Arial"/>
        <family val="2"/>
      </rPr>
      <t xml:space="preserve">Socializar con los servidores de la SIC-ESCUELA el Mapa de Riesgos y sus acciones </t>
    </r>
  </si>
  <si>
    <t>OFICINA DE PLANEACION  100%DRBO: 100%
DRNR: 100%
SSF.100%
SIC-ESCUELA 100%</t>
  </si>
  <si>
    <r>
      <rPr>
        <b/>
        <sz val="10"/>
        <rFont val="Arial"/>
        <family val="2"/>
      </rPr>
      <t>Dirección Regional Bogotá:</t>
    </r>
    <r>
      <rPr>
        <sz val="10"/>
        <color rgb="FF000000"/>
        <rFont val="Arial"/>
        <family val="2"/>
      </rPr>
      <t xml:space="preserve">
1. Se emiten y difunden las directrices para la gestión de los riesgos de Corrupción al Interior de la Regional.
</t>
    </r>
    <r>
      <rPr>
        <b/>
        <sz val="10"/>
        <rFont val="Arial"/>
        <family val="2"/>
      </rPr>
      <t xml:space="preserve">Dirección Regional Norte
</t>
    </r>
    <r>
      <rPr>
        <sz val="10"/>
        <color rgb="FF000000"/>
        <rFont val="Arial"/>
        <family val="2"/>
      </rPr>
      <t xml:space="preserve">1. El 17 de marzo mediante oficio No. 00253- DRNR-2020 y anexo se socializan los riesgos  asociados al proceso Gestión del Servicio Pericial, incluyendo las actividades para mitigarlos.
 2. El 15 de abril mediante oficio No. 317-DRNR-2020 y anexo se socializan los riesgos asociados al proceso de Gestión Administrativa y Gestión Financiera, incluyendo las actividades para mitigarlos
</t>
    </r>
    <r>
      <rPr>
        <b/>
        <sz val="10"/>
        <rFont val="Arial"/>
        <family val="2"/>
      </rPr>
      <t xml:space="preserve">SIC -ESCUELA: </t>
    </r>
    <r>
      <rPr>
        <sz val="10"/>
        <color rgb="FF000000"/>
        <rFont val="Arial"/>
        <family val="2"/>
      </rPr>
      <t>Se va a realizar la divulgación del Mapa de Riesgos el 29 de abril de 2020, teniendo en cuenta que no se tenian definidos los responsables de llevar acabo las acciones.</t>
    </r>
  </si>
  <si>
    <t>DRBO:50%
DRNR: 100%  OFICINA DE PLANEACION 100%
SIC-ESCUELA 0%</t>
  </si>
  <si>
    <r>
      <t xml:space="preserve">DRBO: No se da cumpliiento a la actividad No.02, ya que a la fecha no se encuentra publicado el Mapa de Riesgos Institucional vigencia 2020.
</t>
    </r>
    <r>
      <rPr>
        <b/>
        <sz val="10"/>
        <rFont val="Arial"/>
        <family val="2"/>
      </rPr>
      <t xml:space="preserve">SIC-ESCUELA: </t>
    </r>
    <r>
      <rPr>
        <sz val="10"/>
        <color rgb="FF000000"/>
        <rFont val="Arial"/>
        <family val="2"/>
      </rPr>
      <t xml:space="preserve">No se da cumplimiento a la actividad, teniendo en cuenta que no se definieron oportunamente los responsables a cada una  de las acciones de los Riesgos de Gestión. Sin embargo se realizara la correcion a este incumplimiento el dia 29 de abril del 2020, ya que se socializara con los servidores y se defnieran los responsales de las acciones  </t>
    </r>
  </si>
  <si>
    <r>
      <rPr>
        <b/>
        <sz val="10"/>
        <rFont val="Arial"/>
        <family val="2"/>
      </rPr>
      <t xml:space="preserve">EVIDENCIAS_3.1_REGIONAL BOGOTÁ:
</t>
    </r>
    <r>
      <rPr>
        <sz val="10"/>
        <color rgb="FF000000"/>
        <rFont val="Arial"/>
        <family val="2"/>
      </rPr>
      <t xml:space="preserve">1.Memorando No.010-DRBO-2020: Directrices para la gestión de los Riesgos de Corrupción:  GSF-109 “Cambio, pérdida o alteración del Elemento Material Probatorio”  y correo electrónico.
 y GSF-110 “Cambio, pérdida o alteración del Informe Pericial” 
2. Memorando No.011- DRBO-2020: Directriz para la gestión del Riesgo de Corrupción GSF-108 "Actuación indebida en la declaración de imparcialidad y/o de conflicto de interés.y correo electrónico.
3. Oficio No. 351-DRBO-2020: Gestión del riesgo de corrupción GSF-112 "Cobros de los servicios forenses".y correo electrónico.
4. Oficio No.359-DRB-2020:Gestión del riesgos de corrupción GF-54 y y correo electrónico.
</t>
    </r>
    <r>
      <rPr>
        <b/>
        <sz val="10"/>
        <rFont val="Arial"/>
        <family val="2"/>
      </rPr>
      <t xml:space="preserve">DIRECCIÓN REGIONAL NORTE
</t>
    </r>
    <r>
      <rPr>
        <sz val="10"/>
        <color rgb="FF000000"/>
        <rFont val="Arial"/>
        <family val="2"/>
      </rPr>
      <t xml:space="preserve">- EV01-3.1 DRNR Oficio No. 0253– DRNR-2020 social riesgos pericial.
- EV02-3.1 DRNR Correo  - SOCIALIZACION RIESGOS GESTIÓN DEL SERVICIO PERICIAL
- EV03- 3.1 DRNR OFICIO 317-DRNR-2020 socialización riesgos gestión adm y finan
- EV04-3-1 DRNR Correo  - Oficio 00317-DRNR-2020 Socialización Riesgos 2020 Gestión Administrativa y Gestión Financiera
SSF. Memorando  013-SSF-2020 DE Febrero 5 de 2020-
</t>
    </r>
  </si>
  <si>
    <t>REV 1 CON RESPECTO A LA ACTIVIDAD DE SOCIALIZACION SOLO UN PEQUEÑO PORCENTAJE DE FACILITADORES SIG REPORTARON LA ACTIVIDAD, LA CALIFICACIÓN SE HACE PARA LOS QUE REPORTARON PERO EN LA CONCERTACION SE SOLICITARA INFORMACION A LOS QUE NO REGISTRAON NADA</t>
  </si>
  <si>
    <t xml:space="preserve"> </t>
  </si>
  <si>
    <t>Al corte del 30 de Abril de 2020, no se ha socializado el Mapa de riesgos institucional que incluya el monitoreo del primer cuatrimestre de 2020</t>
  </si>
  <si>
    <t>Subcomponente /proceso 4                                           Monitoreo o revisión</t>
  </si>
  <si>
    <t>Revisión del cumplimiento de acciones en el aplicativo</t>
  </si>
  <si>
    <t>Revisión de la ejecución de las actividades plasmadas en el aplicactivo ISOLUCION</t>
  </si>
  <si>
    <t>SE COMUNICO A TODOS LOS SERVIDORES DEL INSTITUTO EL MEMORANDO 030-OPL-DG-2020 PARA RECORADR EL CUMPLIMIENTO DEL CARGUE Y SEGUIMIENTO DE LAS ACCIONES PREVENTIVAS</t>
  </si>
  <si>
    <t>MEMORANDO 030-OPL-2020</t>
  </si>
  <si>
    <r>
      <t xml:space="preserve">REV 1 NO SE REGISTRO NADA EN ESTAS CASILLA POR ERROR  SIN EMBARGO EL SERVDOR ENCARGADO DE MAPA DE RIESGOS DE CORRUPCION ESTUVO ATENTO A VERIFICAR QUE SE HICIERA EL CARGUE DE LAS AP CORRESPONDIENTES A LOS RIESGOS IDENTIFICADOS memorando 030 - opl2                                                                                                                                                                          </t>
    </r>
    <r>
      <rPr>
        <sz val="10"/>
        <color rgb="FFA61C00"/>
        <rFont val="Arial"/>
        <family val="2"/>
      </rPr>
      <t>REV 2 : POR AUTORIZACION DEL EFE DE PLANEACION SE DILIGENCIA Y SE CARGA AL EVIDENCIA</t>
    </r>
  </si>
  <si>
    <t>Acorde a la consulta realizada en ISOLUCION, en el mòdulo de Mejora cuenta con  la siguiente información al corte del primer cuatrimestre:
TOTAL DE ACCIONES ACTVAS:         21
TOTAL DE ACCIONES VENCIDAS:    13
NIVEL DE CUMPLIMIENTO:                38,10
%CUMPLIM.DEL CUATRIMESTRE:    12,70</t>
  </si>
  <si>
    <t>Realizar verificacion del registro de la No Conformidad Potencial que apliqe al Riesgo de Corrupciòn.</t>
  </si>
  <si>
    <t>Se registrò en el aplicativo Isolucion la No Conformidad Potencial no.757 para el tratamiento del Riesgo de Corrupciòn.</t>
  </si>
  <si>
    <t>No Conformidad Potencial No.757 registrada en Isolucion, con su respectivo seguimiento de actividades.</t>
  </si>
  <si>
    <t>Acorde a la consulta realizada en ISOLUCION, en el mòdulo de Mejora cuenta con  la siguiente información al corte del primer cuatrimestre:
TOTAL DE ACCIONES ACTVAS:          4
TOTAL DE ACCIONES VENCIDAS:     1
NIVEL DE CUMPLIMIENTO:                75,00
%CUMPLIM.DEL CUATRIMESTRE:    25,00</t>
  </si>
  <si>
    <t>Realizar seguimiento AP 727 y 728. Acción registrada por Servicios Forenses</t>
  </si>
  <si>
    <t>Se realizó seguimiento a las Acciones Preventivas (727 y 728). Acción realizada por Servicios Forenses.</t>
  </si>
  <si>
    <t>EVI-01-NCP-727
EVI-02-NCP-728</t>
  </si>
  <si>
    <t>REV 1 CUMPLE CON TODOS LOS CRITERIOR</t>
  </si>
  <si>
    <t>Acorde a la consulta realizada en ISOLUCION, en el mòdulo de Mejora cuenta con  la siguiente información al corte del primer cuatrimestre:
TOTAL DE ACCIONES ACTVAS:          7
TOTAL DE ACCIONES VENCIDAS:     1
NIVEL DE CUMPLIMIENTO:                85,71
%CUMPLIM.DEL CUATRIMESTRE:    28,57</t>
  </si>
  <si>
    <t>Realizar seguimiento AP 799, registrada en ISOLUCION</t>
  </si>
  <si>
    <t>En el aplicativo ISOLUCION se registro NCP no.799, mapa de riesgo de corrupciòn vigencia 2020.</t>
  </si>
  <si>
    <t>EVI-01-NCP-799</t>
  </si>
  <si>
    <r>
      <t xml:space="preserve">REV 1 CUMPLE CON TODOS LOS CRITERIOs, sin embargo se cargaron tres evidencias DEL SEGUIMIENTO REGISTRADO EN LA AP  en la carpeta del grupo de comunicaciones y corresponden a la socialización                                                                                                                                                                        </t>
    </r>
    <r>
      <rPr>
        <sz val="10"/>
        <color rgb="FFA61C00"/>
        <rFont val="Arial"/>
        <family val="2"/>
      </rPr>
      <t>REV 2 QUEDA IGUAL</t>
    </r>
  </si>
  <si>
    <t>Acorde a la consulta realizada en ISOLUCION, en el mòdulo de Mejora cuenta con  la siguiente información al corte del primer cuatrimestre:
TOTAL DE ACCIONES ACTVAS:         34
TOTAL DE ACCIONES VENCIDAS:    30
NIVEL DE CUMPLIMIENTO:                11,76
%CUMPLIM.DEL CUATRIMESTRE:     3,92</t>
  </si>
  <si>
    <t>SEGUIMIENTO A LA AP 782</t>
  </si>
  <si>
    <t>SEGUIMIENTO EN ISOLUCION</t>
  </si>
  <si>
    <r>
      <t xml:space="preserve">REV 1 NO SE ERGISTRO NADA                                                                                       </t>
    </r>
    <r>
      <rPr>
        <sz val="10"/>
        <color rgb="FFCC4125"/>
        <rFont val="Arial"/>
        <family val="2"/>
      </rPr>
      <t xml:space="preserve">   REV 2 MEDIANTE CORREO ELECTROICO LA FACILITADORA DEL GRUPO INFORMO QUE SE EL NUMERO DE A ACCION  Y SE PUDO VERIFICAR EL SEGUIMIENTO DE FECHA 27 DE ABRIL </t>
    </r>
  </si>
  <si>
    <t>Acorde a la consulta realizada en ISOLUCION, en el mòdulo de Mejora cuenta con  la siguiente información al corte del primer cuatrimestre:
TOTAL DE ACCIONES ACTVAS:          7
TOTAL DE ACCIONES VENCIDAS:      3
NIVEL DE CUMPLIMIENTO:                57,14
%CUMPLIM.DEL CUATRIMESTRE:    19,05</t>
  </si>
  <si>
    <t>Se crearon las acciones del proceso gestion administrativa nos746 y 747</t>
  </si>
  <si>
    <t>EV 1 Segumiento en Isolucion                                                                                  EV 2 Ofico a los directores Regionales</t>
  </si>
  <si>
    <t>Acorde a la consulta realizada en ISOLUCION, en el mòdulo de Mejora cuenta con  la siguiente información al corte del primer cuatrimestre:
TOTAL DE ACCIONES ACTVAS:          3
TOTAL DE ACCIONES VENCIDAS:     0
NIVEL DE CUMPLIMIENTO:                100,00
%CUMPLIM.DEL CUATRIMESTRE:    33,33</t>
  </si>
  <si>
    <t>1. Estan creadas  en el aplicativo isolucion las acciones a desrrollar segun lo establecido en el mapa d a los riesgosn. 
2.Realizar el seguimieto a las acciones planteadas en el aplicativo se vienen desarrollando el seguimiento a las actividades planteadas en el mapa de riesgos.</t>
  </si>
  <si>
    <t>1. Se crea la accion preventiva N°  AP-750-2020.
2. Se reliza el seguimiento correspondiente
3. Seguiniento a acciones realcionadas a 
riesgos del servicio pericial AP-729-2020 ya se esta realizando el monitoe a los informes periciales.
y  AP-731-2020 La Dirección Regional reañizo ña señalitica</t>
  </si>
  <si>
    <t>ACCION PREVENTIVA 750-2020
ACTIVIDAD 1.
EVI-01: ACT_1_Correo de INMLCF-Higiene digital
EVI-02: ACT_1_Phishing Comparendos
EVI-03: ACT_1_Phishing Coronavirus
EVI-04: ACT_1_Phishing Fiscalia
EVI-05:ACT_1_Trabajo Remoto Salud Digital
EVI-06: ACT_1_Prg-Charla Seg_Info_1
EVI-07: ACT_1_Prg-Charla Seg_Info_2
ACTIVIDAD 2.
EVI-01: ACT_2_GUIA Gestion_de_Aplicaciones_V1 
ACTIVIDAD 3 
EVI-01: ACT_3_Inventario sistemas de informacion 
EVI-02-ACT_3_Link_MarcoReferencia_AE_TI_Mintic
EVI-03-ACT_3_Acta_Reunion
EVI-04-ACT_3_Plan_Arquitectura_Sistemas-Informacion
EVI-05-ACT_3_Ficha Sistemas de Información
EVI-06-ACT_3_Análsis_Integracion_SistemasInf
EVI-07-ACT_3_Avanc_definic-arquitectura-sis-Información
ACCION PREVENTIVA 729-2020 
EVI-01-Of_SSF RG Corrupcion
ACCION PREVENTIVA 750-2020 
EVI-01-Of_SSF RG Corrupcion</t>
  </si>
  <si>
    <t>Acorde a la consulta realizada en ISOLUCION, en el mòdulo de Mejora cuenta con  la siguiente información al corte del primer cuatrimestre:
TOTAL DE ACCIONES ACTVAS:         28
TOTAL DE ACCIONES VENCIDAS:      1
NIVEL DE CUMPLIMIENTO:                96,43
%CUMPLIM.DEL CUATRIMESTRE:    32,14</t>
  </si>
  <si>
    <t>Gstionar las acciones planteadas en el aplicativo Isolución.</t>
  </si>
  <si>
    <t>1. Se crearon en Isolución las acciones No conformidad potencial # 800, 801 y 804.
2. Se realizó el seguimiento a las acciones.</t>
  </si>
  <si>
    <t>EVI 3 Registro_Isolucion (4.1)</t>
  </si>
  <si>
    <t>Acorde a la consulta realizada en ISOLUCION, en el mòdulo de Mejora cuenta con  la siguiente información al corte del primer cuatrimestre:
TOTAL DE ACCIONES ACTVAS:         17
TOTAL DE ACCIONES VENCIDAS:     12
NIVEL DE CUMPLIMIENTO:                29,41
%CUMPLIM.DEL CUATRIMESTRE:      9,80</t>
  </si>
  <si>
    <t>NO APLICA PORQUE NO SE IDENTIFICARON RIESGOS DE CORRUPCION</t>
  </si>
  <si>
    <r>
      <t xml:space="preserve">rev 1 teniendo en cuenta que en el numrela 2.1 no diligenciaron ninguna casilla no es claro a que acciones hacen referencia                                                                                                                                  </t>
    </r>
    <r>
      <rPr>
        <sz val="10"/>
        <color rgb="FFA61C00"/>
        <rFont val="Arial"/>
        <family val="2"/>
      </rPr>
      <t xml:space="preserve">                                      REV 2 MEDIANTE CORREO ELECTROMICO INFORMAN QUE EL GRUPO NO IDENTIFICO RIESGO DE CORRUPCION , POR LO TANTO NO HAY ACCIONES PREVENTIVAS DERIVADAS DEL MISMO</t>
    </r>
  </si>
  <si>
    <t>Acorde a la consulta realizada en ISOLUCION, en el mòdulo de Mejora cuenta con  la siguiente información al corte del primer cuatrimestre:
TOTAL DE ACCIONES ACTVAS:         25
TOTAL DE ACCIONES VENCIDAS:     17
NIVEL DE CUMPLIMIENTO:                32,00
%CUMPLIM.DEL CUATRIMESTRE:    10,67</t>
  </si>
  <si>
    <t>Realizar seguimiento cuatrimestral a las acciones de la No conformidad Potencial No,742 producto del riesgos de corrupción "Inadeccuado manejo de la Caja Menor"</t>
  </si>
  <si>
    <t xml:space="preserve">Se realizó el primer seguimiento a las acciones de la No conformidad Potencial No, 742  en las que aparece como responsable el doctor Dagoberto Beltrán </t>
  </si>
  <si>
    <t>El seguimiento y evidencias se pueden consultar en el aplicativo ISOLUCIÓN</t>
  </si>
  <si>
    <t>Acorde a la consulta realizada en ISOLUCION, en el mòdulo de Mejora cuenta con  la siguiente información al corte del primer cuatrimestre:
TOTAL DE ACCIONES ACTVAS:         29
TOTAL DE ACCIONES VENCIDAS:     12
NIVEL DE CUMPLIMIENTO:                58,62
%CUMPLIM.DEL CUATRIMESTRE:    19,54</t>
  </si>
  <si>
    <t>Sundirección de Investigación Científica</t>
  </si>
  <si>
    <t xml:space="preserve">1. Definir responsables de acciones preventivas y correctivas </t>
  </si>
  <si>
    <t>Teniendo en cuenta las instrucciones impartidas por la SIC, se abriran las acciones preventias, correctivas y de mejora correspondiente a las acciones no eficaces 2019.
Es importante aclarar que estas fueron cerradas por no ser conformes en la vigencia 2019 y por los cambios administrativos que afectaron  a la SIC-Escuela se definieron los nuevos responsables</t>
  </si>
  <si>
    <t>Correo electronico enviado a la SIC Escuela</t>
  </si>
  <si>
    <t>Acorde a la consulta realizada en ISOLUCION, en el mòdulo de Mejora cuenta con  la siguiente información al corte del primer cuatrimestre:
TOTAL DE ACCIONES ACTVAS:         N.A
TOTAL DE ACCIONES VENCIDAS:     N.A
NIVEL DE CUMPLIMIENTO:                 N.A
%CUMPLIM.DEL CUATRIMESTRE:     N.A</t>
  </si>
  <si>
    <t>REV 2 SE DEJO ESTE COMENTARIO SIN  DILIGENCIAR EN LA REV 1 PERO CUMPLE PARA TODAS LAS P</t>
  </si>
  <si>
    <t>Acorde a la consulta realizada en ISOLUCION, en el mòdulo de Mejora cuenta con  la siguiente información al corte del primer cuatrimestre:
TOTAL DE ACCIONES ACTVAS:          9 
TOTAL DE ACCIONES VENCIDAS:      3
NIVEL DE CUMPLIMIENTO:                66,67
%CUMPLIM.DEL CUATRIMESTRE:    22,22</t>
  </si>
  <si>
    <t>Revisar el cumplimineto de las acciones 
preventivas.</t>
  </si>
  <si>
    <t>Revision de las AP registradas en isolucion No.
727,728,729,
730 y 731</t>
  </si>
  <si>
    <t>Ver modulo de mejora AP 727 a 
731</t>
  </si>
  <si>
    <t>Acorde a la consulta realizada en ISOLUCION, en el mòdulo de Mejora cuenta con  la siguiente información al corte del primer cuatrimestre:
TOTAL DE ACCIONES ACTVAS:         51
TOTAL DE ACCIONES VENCIDAS:    19
NIVEL DE CUMPLIMIENTO:                62,75
%CUMPLIM.DEL CUATRIMESTRE:    20,91</t>
  </si>
  <si>
    <t>Realizar los seguimientos de los riesgos de corrupción de acuerdo a la No conformidad potencial asociada, en las actividades designadas:
GSF-108 - NCP 727
GSF-109 - NCP 728
GSF-110 - NCP 729
GSF-112 - NCP 731
GF-54 - NCP 742
GA-60-NCP 746
GA-59-NCP 747</t>
  </si>
  <si>
    <t xml:space="preserve">
Se registra el primer seguimiento de los riesgos:
GSF-108 - NCP 727
GSF-109 - NCP 728
GSF-110 - NCP 729
GSF-112 - NCP 731
GF-54 - NCP 742
GA-60-NCP 746
GA-59-NCP 747</t>
  </si>
  <si>
    <t>NOTA PARA CONTROL INTERNO Y OPLA: La fecha programada  debe ser extendida hasta el 31 de diciembre de 2020. de acuerdo a las fechas de las NCP</t>
  </si>
  <si>
    <t>La consulta de las evidencias y seguimientos se puede realizar en Isolución.</t>
  </si>
  <si>
    <t>Acorde a la consulta realizada en ISOLUCION, en el mòdulo de Mejora cuenta con  la siguiente información al corte del primer cuatrimestre:
TOTAL DE ACCIONES ACTVAS:         125
TOTAL DE ACCIONES VENCIDAS:       71
NIVEL DE CUMPLIMIENTO:                   43,20
%CUMPLIM.DEL CUATRIMESTRE:       14,40</t>
  </si>
  <si>
    <r>
      <t xml:space="preserve">Realizar los seguimientos de los riesgos de corrupción de acuerdo a la No conformidad potencial asociada, en las actividades designadas:
</t>
    </r>
    <r>
      <rPr>
        <b/>
        <sz val="10"/>
        <rFont val="Arial"/>
        <family val="2"/>
      </rPr>
      <t xml:space="preserve">Riesgos del proceso Gestión Servicio Pericial 
</t>
    </r>
    <r>
      <rPr>
        <sz val="10"/>
        <color rgb="FF000000"/>
        <rFont val="Arial"/>
        <family val="2"/>
      </rPr>
      <t xml:space="preserve">GSF-108 - NCP 727
GSF-109 - NCP 728
GSF-110 - NCP 729
GSF-112 - NCP 731
</t>
    </r>
    <r>
      <rPr>
        <b/>
        <sz val="10"/>
        <rFont val="Arial"/>
        <family val="2"/>
      </rPr>
      <t>Riesgos Proceso Gestión Financiera</t>
    </r>
    <r>
      <rPr>
        <sz val="10"/>
        <color rgb="FF000000"/>
        <rFont val="Arial"/>
        <family val="2"/>
      </rPr>
      <t xml:space="preserve">
GF-34 - NCP 742
</t>
    </r>
    <r>
      <rPr>
        <b/>
        <sz val="10"/>
        <rFont val="Arial"/>
        <family val="2"/>
      </rPr>
      <t>Riesgos Proceso Gestión Administrativa</t>
    </r>
    <r>
      <rPr>
        <sz val="10"/>
        <color rgb="FF000000"/>
        <rFont val="Arial"/>
        <family val="2"/>
      </rPr>
      <t xml:space="preserve">
GA-60-NCP 746
GA-59-NCP 747</t>
    </r>
  </si>
  <si>
    <t>Se registran los seguimientos en las acciones preventivas respectivas, las evidencias se adjuntan en cada uno de los seguimientos realizados. 
Riesgos del proceso Gestión Servicio Pericial 
 NCP 727
 NCP 728
 NCP 729
 NCP 731
Riesgos Proceso Gestión Financiera
NCP 742
Riesgos Proceso Gestión Administrativa
NCP 746
NCP 747</t>
  </si>
  <si>
    <t>Isolucion en cada no conformidad potencial
Riesgos del proceso Gestión Servicio Pericial 
 NCP 727
 NCP 728
 NCP 729
 NCP 731
Riesgos Proceso Gestión Financiera
NCP 742
Riesgos Proceso Gestión Administrativa
NCP 746
NCP 747</t>
  </si>
  <si>
    <t>Acorde a la consulta realizada en ISOLUCION, en el mòdulo de Mejora cuenta con  la siguiente información al corte del primer cuatrimestre:
TOTAL DE ACCIONES ACTVAS:         55
TOTAL DE ACCIONES VENCIDAS:    24
NIVEL DE CUMPLIMIENTO:                56,36
%CUMPLIM.DEL CUATRIMESTRE:    18,79</t>
  </si>
  <si>
    <t>Realizar los seguimientos de los riesgos de corrupción de acuerdo a la No conformidad potencial asociada
Proceso Gestión Servicio Pericial 
GSF-108 - NCP 727
GSF-109 - NCP 728
GSF-110 - NCP 729
GSF-112 - NCP 731
Proceso Gestión Financiera
GF-34 - NCP 742
Proceso Gestión Administrativa
GA-60-NCP 746
GA-59-NCP 747</t>
  </si>
  <si>
    <t>Ver evidencias de NCP en el aplicativo ISOLUCION
Proceso Gestión Servicio Pericial 
GSF-108 - NCP 727
GSF-109 - NCP 728
GSF-110 - NCP 729
GSF-112 - NCP 731
Proceso Gestión Financiera
GF-34 - NCP 742
Proceso Gestión Administrativa
GA-60-NCP 746
GA-59-NCP 747</t>
  </si>
  <si>
    <t>Acorde a la consulta realizada en ISOLUCION, en el mòdulo de Mejora cuenta con  la siguiente información al corte del primer cuatrimestre:
TOTAL DE ACCIONES ACTVAS:         82
TOTAL DE ACCIONES VENCIDAS:    56
NIVEL DE CUMPLIMIENTO:                31,71
%CUMPLIM.DEL CUATRIMESTRE:    10,57</t>
  </si>
  <si>
    <t>Se realiza el seguimiento de los riesgos plasmados en el modulo de riesgos en el aplicativo ISOLUCION</t>
  </si>
  <si>
    <t>Se realizo el análisis de las No Conformidades Potenciales proyectando la causa raíz y las actividades para evitar la materialización del riesgo. 
Las No Conformidades Potenciales se identificaron así:
#790 Manejo inadecuado del recurso informático
#784 Incumplimiento en la aplicación de los Reglamentos, Protocolos, Instructivos, Procedimientos, Procesos, Guías relacionados con el servicio forense
#781 ncumplimiento en la ejecución de las actividades, seguimiento y control al plan de trabajo anual de GNGSSTMA
#738 POSIBILIDAD DE INFLUENCIAR LA ETAPA PRECONTRACTUAL, PARA BENEFICIAR A UN TERCERO AL MOMENTO DE ADJUDICAR EL CONTRATO.
#737 DEFICIENCIA EN LA SUPERVISIÓN, CONTROL Y VIGILANCIA DE LOS CONTRATOS CELEBRADOS POR EL INSTITUTO PARA LA ADQUISICIÓN DE BIENES Y SERVICIOS</t>
  </si>
  <si>
    <t>Las evidencias se encuesntran en elaplicativo ISOLUCION modulo No conformidades Potenciales</t>
  </si>
  <si>
    <t>Acorde a la consulta realizada en ISOLUCION, en el mòdulo de Mejora cuenta con  la siguiente información al corte del primer cuatrimestre:
TOTAL DE ACCIONES ACTVAS:         33
TOTAL DE ACCIONES VENCIDAS:    14
NIVEL DE CUMPLIMIENTO:                57,58
%CUMPLIM.DEL CUATRIMESTRE:    19,19</t>
  </si>
  <si>
    <t>Registrar los seguimientos en el aplicativo ISOLucion en lass Acciones Preventivas generadas por riesgos de corrupción  de acuerdo a las actividades actividades designadas:
Riesgos del proceso Gestión Servicio Pericial 
GSF-108 - NCP 727
GSF-109 - NCP 728
GSF-110 - NCP 729
GSF-111 - NCP 730
GSF-112 - NCP 731
Riesgos Proceso Gestión Financiera
GF-34 - NCP 742
Riesgos Proceso Gestión Administrativa
GA-60-NCP 746
GA-59-NCP 747</t>
  </si>
  <si>
    <t>Se registran los seguimientos en ISOLucion en las Acciones Preventivas generadas por riesgos de corrupción de acuerdo a las actividades designadas: Riesgos del proceso Gestión Servicio Pericial GSF-108 - NCP 727 GSF-109 - NCP 728 GSF-110 - NCP 729 GSF-111 - NCP 730 GSF-112 - NCP 731 Riesgos Proceso Gestión Financiera GF-34 - NCP 742 Riesgos Proceso Gestión Administrativa GA-60-NCP 746 GA-59-NCP 747</t>
  </si>
  <si>
    <t>Ver seguimientos registrados para cada no conformidad potencial derivada de los Riesgos de Corrupción así:  Riesgos del proceso Gestión Servicio Pericial NCP 727 NCP 728 NCP 729 NCP 730 NCP 731 Riesgos Proceso Gestión Financiera NCP 742 Riesgos Proceso Gestión Administrativa NCP 746 NCP 747</t>
  </si>
  <si>
    <t>Acorde a la consulta realizada en ISOLUCION, en el mòdulo de Mejora cuenta con  la siguiente información al corte del primer cuatrimestre:
TOTAL DE ACCIONES ACTVAS:         36
TOTAL DE ACCIONES VENCIDAS:    29
NIVEL DE CUMPLIMIENTO:                19,44
%CUMPLIM.DEL CUATRIMESTRE:     6,48</t>
  </si>
  <si>
    <t>Realizar seguimiento durante el primer cuatrimestre a la ejecución de las actividades propuestas para tratar los riesgos de corrupción:
Proceso Gestión del Servicio Pericial:  GSF 108 con NCP No. 727, GSF 109 con NCP No. 728, GSF 110 con NCP No. 729 y GSF 112 con NCP No. 731.
Proceso de Apoyo: GF 34 con la NCP No. 742, GA 59 con la NCP No. 747 y GA 60 con la NCP No. 746.</t>
  </si>
  <si>
    <t>Se realizó seguimiento a la ejecución de las actividades propuestas para tratar los riesgos de corrupción:
Proceso Gestión del Servicio Pericial:  GSF 108 con NCP No. 727, GSF 109 con NCP No. 728, GSF 110 con NCP No. 729 y GSF 112 con NCP No. 731.
Proceso de Apoyo: GF 34 con la NCP No. 742, GA 59 con la NCP No. 747 y GA 60 con la NCP No. 746.</t>
  </si>
  <si>
    <t>No conformidades potenciales No. 727,  728,  729 y  731 (Proceso Gestión del Servicio Pericial) y No. 742,  746 y 747 (Proceso de Apoyo) con seguimiento en Isolucion.</t>
  </si>
  <si>
    <t>Acorde a la consulta realizada en ISOLUCION, en el mòdulo de Mejora cuenta con  la siguiente información al corte del primer cuatrimestre:
TOTAL DE ACCIONES ACTVAS:         27
TOTAL DE ACCIONES VENCIDAS:    16
NIVEL DE CUMPLIMIENTO:                40,74
%CUMPLIM.DEL CUATRIMESTRE:    13,58</t>
  </si>
  <si>
    <t>Realizar seguimiento cuatrimestral a las acciones preventivas planteadas acorde con la siguente relación:                                                                                                                                                              1. Proceso de gestión del servicio pericial: 
1.1. GSF 108 con la NCP 727, GSF 109 con la NCP 728, GSF 110 con la NCP 729, y el GSF 112 con la NCP 731.
1.2. Proceso de apoyo:
GF 34 con la NCP 742, GA 59 con la NCP 747 y el GA 60 con la NCP 746</t>
  </si>
  <si>
    <t>Se realizó seguimiento a las acciones planteadas, según:                 1. Proceso de gestión del servicio pericial: 
1.1. GSF 108 con la NCP 727, GSF 109 con la NCP 728, GSF 110 con la NCP 729, y el GSF 112 con la NCP 731.
1.2. Proceso de apoyo:
GF 34 con la NCP 742, GA 59 con la NCP 747 y el GA 60 con la NCP 746</t>
  </si>
  <si>
    <t>Acorde a la consulta realizada en ISOLUCION, en el mòdulo de Mejora cuenta con  la siguiente información al corte del primer cuatrimestre:
TOTAL DE ACCIONES ACTVAS:         14
TOTAL DE ACCIONES VENCIDAS:       3
NIVEL DE CUMPLIMIENTO:                78,57
%CUMPLIM.DEL CUATRIMESTRE:    26,19</t>
  </si>
  <si>
    <t>Regional  Suroccidente</t>
  </si>
  <si>
    <t xml:space="preserve">DIRECCIÒN REGIONAL SUROCCIDENTE
Realizar seguimiento cada cuatrimestre  a las actividades descritas 
GSF 108 con la NCP 727,  GSF 109 con la NCP 728, GSF 110 con la NCP 729, y el GSF 112 con la NCP 731.
Para el Proceso de Apoyo son: GF 34 con la NCP 742, GA 59 con la NCP 747 y el GA 60 con la NCP 746
</t>
  </si>
  <si>
    <t>Se realiza el seguimiento a las actividades asignadas en el aplicativo Isolucion y haciendo el registro de las evidencias en el mismo
GSF 108 con la NCP 727,  GSF 109 con la NCP 728, GSF 110 con la NCP 729, y el GSF 112 con la NCP 731.
Para el Proceso de Apoyo son: GF 34 con la NCP 742, GA 59 con la NCP 747 y el GA 60 con la NCP 746</t>
  </si>
  <si>
    <t xml:space="preserve"> NCP 727,   NCP 728,  NCP 729, y  NCP 731.
 NCP 742,  NCP 747 y  NCP 746 las cuales se encuentran en ek aplicativo de ISOLUCION</t>
  </si>
  <si>
    <t>Acorde a la consulta realizada en ISOLUCION, en el mòdulo de Mejora cuenta con  la siguiente información al corte del primer cuatrimestre:
TOTAL DE ACCIONES ACTVAS:         10
TOTAL DE ACCIONES VENCIDAS:       7
NIVEL DE CUMPLIMIENTO:                30,00
%CUMPLIM.DEL CUATRIMESTRE:    10,00</t>
  </si>
  <si>
    <t>Responsables de los procesos definidos las caracterizaciones de los procesos.
Facilitadores SIG 
Oficina de Planeación</t>
  </si>
  <si>
    <t>La Oficina Planeación realizó monitoreo de las actividades registradas en el PAAC en el Primer Cuatrimestre</t>
  </si>
  <si>
    <t>Revisión de la Matriz del PAAC-2020 por cada uno de los componentes y de las evidencias registras.</t>
  </si>
  <si>
    <t>MATRICES EN EXCELL DE LA PRIMERA Y SEGUNA REVISION</t>
  </si>
  <si>
    <t>rev 2 se registra que se cumple para todas las p una vez realizada la segunda revision</t>
  </si>
  <si>
    <t>Subcomponente/proceso 5 Seguimiento</t>
  </si>
  <si>
    <t>Realizar el seguimiento de todos los componentes del PAAC -2020 EN EL PRIMER CUATRIMESTRE</t>
  </si>
  <si>
    <t>Seguimiento realizado a todos los componentes del PAAC-2020 para el Primer Cuatrimestre</t>
  </si>
  <si>
    <t>Se realizó el seguiiento a cada no de los componentes del PAAC-2020 del primer cuatrimestre</t>
  </si>
  <si>
    <t>Informe publicado</t>
  </si>
  <si>
    <t>Elaborar y Publicar el Informe de Seguimiento del PAAC-2020 -Primer Cuatrimestre</t>
  </si>
  <si>
    <t>Elaboración y Publicación del Informe de Seguimiento del PAAC-2020 -Primer Cuatrimestre</t>
  </si>
  <si>
    <t>Informe Publicado en el Portal Institucional- Sección Transparencia</t>
  </si>
  <si>
    <t>COMPONENTE 02 : RACIONALIZACIÓN DE TRÁMITES</t>
  </si>
  <si>
    <t>ACTIVIADES REALIZADAS
Primer Cuatrimestre
(Las actividades deben están dirigidas a alcanzar  la meta o producto señalado)</t>
  </si>
  <si>
    <t>% ALCANZADO
(De acuerdo a los comentarios
 dados en el Seguimiento)</t>
  </si>
  <si>
    <r>
      <rPr>
        <b/>
        <sz val="10"/>
        <rFont val="Arial"/>
        <family val="2"/>
      </rPr>
      <t>TRÁMITES</t>
    </r>
    <r>
      <rPr>
        <sz val="10"/>
        <color rgb="FF000000"/>
        <rFont val="Arial"/>
        <family val="2"/>
      </rPr>
      <t xml:space="preserve">
Servicios / Otros Procedimientos Administrativos</t>
    </r>
  </si>
  <si>
    <t>OPLA1</t>
  </si>
  <si>
    <t>Realizar campaña de divulgación  de los trámites "certificación de necropsia médico legal" y "certificado de regsitro de persona desaparecida"  una vez sean autorizados en la plataforma SUIT</t>
  </si>
  <si>
    <t>Campaña de diviulgación realizada</t>
  </si>
  <si>
    <t xml:space="preserve">Subdirección de Servicios Forenses </t>
  </si>
  <si>
    <t>Realizar campaña de divulgación de los trámites "certificación de necropsia médico legal" y "certificado de regsitro de persona desaparecida" una vez sean autorizados en la plataforma SUIT</t>
  </si>
  <si>
    <t>Solictud a la Oficina de Planeacion informar avances del registro en el SUIT de los Tramites</t>
  </si>
  <si>
    <t>Esta actividad depende de la gestion que realice la oficina de Planeacion para el registro de tramites en la plataforma SUIT.</t>
  </si>
  <si>
    <t>Oficio 447-SSF-2020 a Oficina de
 Planeacion</t>
  </si>
  <si>
    <r>
      <t>REV 1 P1 CUMPLE P2 NO SE REGISTRO PORCENTAJE P3 NO SE  REGISTRO PORCENTAJE P4 CUMPLE P5 CUMPLE</t>
    </r>
    <r>
      <rPr>
        <sz val="10"/>
        <color rgb="FF85200C"/>
        <rFont val="Arial"/>
        <family val="2"/>
      </rPr>
      <t xml:space="preserve">                                                                                    REVISION 2  mediante comunicacion con la facilitadora judith rojas se establecio que el porcentaje dado a esta actividad es del 20%</t>
    </r>
  </si>
  <si>
    <t>El porcentaje asignado debe ser reconsiderado ya que la meta es la socialización. Se considera que sea de un 20% debido a que no hay una evidencia de la forma cómo se va a realizar la socialización.</t>
  </si>
  <si>
    <t>No aplica para este cuatrimestre. Depende de la gestión para inscripción del trámite en la plataforma SUIT.</t>
  </si>
  <si>
    <t>COMO NO APLICABA PARA ESTE CUATRIMESTRE NO SE CALIFICA</t>
  </si>
  <si>
    <t>No aplica para este cuatrimestre</t>
  </si>
  <si>
    <t>OPLA2</t>
  </si>
  <si>
    <t>Documentar el sustento jurídico  que regula el trámite "Solicitud de certificado de muestradante"</t>
  </si>
  <si>
    <t>Documento  con sustento jurídico</t>
  </si>
  <si>
    <t>SE ENVIO OFICIO A LA OFICINA JURIDICA</t>
  </si>
  <si>
    <t>SE ESTA A LA ESPERA DEL CONCEPTO JURIDIDO}</t>
  </si>
  <si>
    <t>oficIo 0046 dirigido a la oficina juridica</t>
  </si>
  <si>
    <r>
      <t xml:space="preserve">REV 1 LOS PORCENTAJES NO ESTAN CLAROS YA QUE SOLO SE HIZO PARCIALMENTE LA ACTIVIDAD                                                       </t>
    </r>
    <r>
      <rPr>
        <b/>
        <sz val="10"/>
        <color rgb="FF85200C"/>
        <rFont val="Arial"/>
        <family val="2"/>
      </rPr>
      <t xml:space="preserve">                          REV 2 SE MODIFICARON LOS PORCENTAJES CONFORME A LA INFORMACION SUMINISTRADA POR EL JEFE DE PLANEACION</t>
    </r>
  </si>
  <si>
    <t>No existe una evidencia coherente que soporte la meta de esta actividad  denomina "Documento  con sustento jurídico". El Oficio remitido de la Oficina de Planeaciòn a  la Oficina Jurídica no puede tener un nivel de avance del 46%. Consideramos que ello llevarìa un 5%.</t>
  </si>
  <si>
    <t xml:space="preserve">Oficina Jurídica </t>
  </si>
  <si>
    <t>Documentar el sustento jurídico que regula el trámite "Solicitud de certificado de muestradante"</t>
  </si>
  <si>
    <t>NINGUNA</t>
  </si>
  <si>
    <t>DEBIDO A LA CONTINGENCIA DERIVADA DE LA PANDEMIA NO SE PUDO ERALIZAR ESTA ACTIVIDAD SE REPROGRAMA PARA SEGUNDO CUATRIMESTRE</t>
  </si>
  <si>
    <r>
      <t xml:space="preserve">REV 1NO REGISTRO NADA                                                                    </t>
    </r>
    <r>
      <rPr>
        <b/>
        <sz val="10"/>
        <color rgb="FF85200C"/>
        <rFont val="Arial"/>
        <family val="2"/>
      </rPr>
      <t>REVISION 2 MEDIANTE CORREO ELECTRONICO EL FACILITADOR DE LA OFICINA JURIDICA INFORMA QUE SE DEBE REGISTRAR EN LA JUSTIFICACION</t>
    </r>
  </si>
  <si>
    <t>Incumplimiento en la entrega del argumento jurídico en la fecha señalada</t>
  </si>
  <si>
    <t>Soliictar  a la oficina Jurifdica , avance  del sustento
 jurídico  que regula el trámite "Solicitud de certificad
o de muestradante"</t>
  </si>
  <si>
    <t>Solicitar  a la oficina Jurifdica , 
avance  del sustento</t>
  </si>
  <si>
    <t>LA DOCUEMTACION DEPENDE DEL CONCEPTO JURIDICO</t>
  </si>
  <si>
    <t>Oficio 459-SSF-2020</t>
  </si>
  <si>
    <r>
      <t>REV 1 P2 Y P3 NO SIGUIENROS LO ESTABLECIDO EN LAS RECOMENDACIONES QUE SE DIERON EN LA PRESENTACION                                                                          R</t>
    </r>
    <r>
      <rPr>
        <b/>
        <sz val="10"/>
        <color rgb="FF85200C"/>
        <rFont val="Arial"/>
        <family val="2"/>
      </rPr>
      <t>evision 2 previa concertacion con la facilitadora se registro la justificacion del no cumplimiento del total del porcentaje</t>
    </r>
  </si>
  <si>
    <t>Se realizó la solicitud pero no se obtuvo respuesta de la Oficina Jurídica, ni tampoco la argumentación escrita de su entrega no oportua.</t>
  </si>
  <si>
    <t>OPLA3</t>
  </si>
  <si>
    <t>Elaborar la Manifestación de Impacto Regulatorio (MIR) del trámite "Solicitud de certificado de muestradante"</t>
  </si>
  <si>
    <t>Manifestación de Impacto Regulatorio</t>
  </si>
  <si>
    <t>Se envio oficio al departamento Administrativo de la FUnción Pública</t>
  </si>
  <si>
    <t>Oficio No, 047-OPL-DG-2020</t>
  </si>
  <si>
    <r>
      <t xml:space="preserve">rev 1 esta linea esta repetida                                                                                                           </t>
    </r>
    <r>
      <rPr>
        <sz val="10"/>
        <color rgb="FF85200C"/>
        <rFont val="Arial"/>
        <family val="2"/>
      </rPr>
      <t>REVISION 2 SE AJUSTA DE ACUERDO A LA INFORMACION DEL JEFE DE PLANEACION Y SE SUBE LA EVIDENCIA CORRESPONDIENTE</t>
    </r>
  </si>
  <si>
    <t>Se cumpliò con la remisiòn del oificio.</t>
  </si>
  <si>
    <t>OPLA4</t>
  </si>
  <si>
    <t>Realizar consultas ante FGN y consulta pública del acto administrativo que sustenta el trámite "Solicitud de certificado de muestradante"</t>
  </si>
  <si>
    <t>Consultas realizadas</t>
  </si>
  <si>
    <t xml:space="preserve">No aplica para este cuatrimestre. Se realizarà en el segundo cuatrimestre </t>
  </si>
  <si>
    <r>
      <t xml:space="preserve">REV 1 NO SE DILIGENCIO SIGUIENDO LAS OBSERVACIONES                                                                                           </t>
    </r>
    <r>
      <rPr>
        <sz val="10"/>
        <color rgb="FF85200C"/>
        <rFont val="Arial"/>
        <family val="2"/>
      </rPr>
      <t>REVISION 2 SE DILIGENCIA  ADECUADAMENTE PERO NO SE CALIFICA PORQUE NO SE PROGRAMO NADA PARA ESTE CUATRIMESTRE</t>
    </r>
  </si>
  <si>
    <t>Solictud a la Oficina de Planeacion informar avances de la consulta ante FGNy consulta de tramite "Solicitud de certificado de muestradante".</t>
  </si>
  <si>
    <t>Esta actividad depende de los 
avances que informe la oficina de Planeacion</t>
  </si>
  <si>
    <t>Oficio 447-SSF-2020 a Oficina
 de Planeacion</t>
  </si>
  <si>
    <t>Mediante este Oficio no se tiene respuesta de la Oficina de Planeación respecto a los avances del  PAAC-2020 relacionadas con los trámites en línea.</t>
  </si>
  <si>
    <t>OPLA5</t>
  </si>
  <si>
    <t>Realizar registro del trámite en la plataforma SUIT</t>
  </si>
  <si>
    <t>Trámite registrado</t>
  </si>
  <si>
    <t>se realizo consulta al DAPF</t>
  </si>
  <si>
    <t>radicado interno No. 20192060421822 ed 2019-12-30</t>
  </si>
  <si>
    <r>
      <t xml:space="preserve">REV 1 CUMPLR PARA P1-P2-P3-P4-P5                                                                                                    </t>
    </r>
    <r>
      <rPr>
        <sz val="10"/>
        <color rgb="FF85200C"/>
        <rFont val="Arial"/>
        <family val="2"/>
      </rPr>
      <t xml:space="preserve">   </t>
    </r>
    <r>
      <rPr>
        <b/>
        <sz val="10"/>
        <color rgb="FF85200C"/>
        <rFont val="Arial"/>
        <family val="2"/>
      </rPr>
      <t>REVISON 2 SE VERIFICA QUE EN LA REVISION  1 NO SE DEJO CONSTANCIA DEL NO CARGUE DE EVIDENCIA, PERO ESTA YA FUE SUBICA EN LA CARPETA CORRESPONDIENTE</t>
    </r>
  </si>
  <si>
    <t>No se evidencia el registro de publicación</t>
  </si>
  <si>
    <t>averiguar con Luz Myriam</t>
  </si>
  <si>
    <t>OPLA6</t>
  </si>
  <si>
    <t>Realizar campaña de divulgación  del trámite "Solicitud de certificado de muestradante"</t>
  </si>
  <si>
    <t>Realizar campaña de divulgación del trámite
 "Solicitud de certificado de muestradante"</t>
  </si>
  <si>
    <t>Solictud a la Oficina de Planeacion informar avances del registro 
en el SUIT de los Tramites</t>
  </si>
  <si>
    <t>Esra actividad depende de los 
avances que informe la oficina de Planeacion</t>
  </si>
  <si>
    <t>Oficio 447-SSF-2020 a
 Oficina de Planeacion</t>
  </si>
  <si>
    <t>La actividad Planeada  tiene que ver con la realizaciòn de la campaña de divulgación del trámite
 "Solicitud de certificado de muestradante" por lo que la evidencia remitida no tiene coherencia con el tema</t>
  </si>
  <si>
    <t xml:space="preserve">Grupo Nacional de Servicio al Ciudadano y Divulgación
</t>
  </si>
  <si>
    <t>NO SE CALIFICA PORQUE NO PROGRAMARON NADA PARA EL 1ER CUATRIMESTRE</t>
  </si>
  <si>
    <t>No aplica para este cuatrimestre.</t>
  </si>
  <si>
    <r>
      <rPr>
        <b/>
        <sz val="10"/>
        <rFont val="Arial"/>
        <family val="2"/>
      </rPr>
      <t>TRÁMITES</t>
    </r>
    <r>
      <rPr>
        <sz val="10"/>
        <color rgb="FF000000"/>
        <rFont val="Arial"/>
        <family val="2"/>
      </rPr>
      <t xml:space="preserve">
Servicios  / </t>
    </r>
    <r>
      <rPr>
        <b/>
        <sz val="10"/>
        <rFont val="Arial"/>
        <family val="2"/>
      </rPr>
      <t>Tecnològicos</t>
    </r>
  </si>
  <si>
    <t>OPLA7</t>
  </si>
  <si>
    <r>
      <t xml:space="preserve">A través de la página web institucional, se diligencia un formulario por parte de las víctimas para obtener certificacion de muestradante y la gestion de la muestra
</t>
    </r>
    <r>
      <rPr>
        <b/>
        <sz val="10"/>
        <rFont val="Arial"/>
        <family val="2"/>
      </rPr>
      <t xml:space="preserve">SITUACION ACTUAL </t>
    </r>
    <r>
      <rPr>
        <sz val="10"/>
        <color rgb="FF000000"/>
        <rFont val="Arial"/>
        <family val="2"/>
      </rPr>
      <t xml:space="preserve">
Actualmente  los familiares de víctimas de desaparicion  entregan la muestra biologica para cotejo genetico e ingreso de la informacion al Banco de Perfiles Genéticos, pero la única opción de conocer el estado de avance de la búsqueda del desaparecido es acercándose a la entidad a consultar</t>
    </r>
  </si>
  <si>
    <r>
      <t xml:space="preserve">
</t>
    </r>
    <r>
      <rPr>
        <b/>
        <sz val="10"/>
        <rFont val="Arial"/>
        <family val="2"/>
      </rPr>
      <t xml:space="preserve">NOMBRE EL TRÁMITE ANTE EL SUIT
</t>
    </r>
    <r>
      <rPr>
        <sz val="10"/>
        <color rgb="FF000000"/>
        <rFont val="Arial"/>
        <family val="2"/>
      </rPr>
      <t>Solicitud de certificado de muestradante en línea</t>
    </r>
  </si>
  <si>
    <t xml:space="preserve">Subdirección de Servicios Forenses 
</t>
  </si>
  <si>
    <t>A través de la página web institucional, dsiponer 
un linK para diligenciar un formulario por parte de las víctimas para obtener certificacion de muestradante y la gestion de la muestra.</t>
  </si>
  <si>
    <t>1.Disponer de la página web 
institucional, en el de link Servicios, la solicitudes de: certificacion de muestradante y solicitud de certificado de perona desaparecida.</t>
  </si>
  <si>
    <t>Pantallazo pagina web con el link :
servicios/certificacion de muestradante</t>
  </si>
  <si>
    <t>REV 1 P1 CUMPLE-P2 CUMPLE P3 CUMPLE P4 CUMPLE P5 CUMPLE</t>
  </si>
  <si>
    <t>Aunque el Instituto dispone de un link para realizar este trámite , aún no ha sido formalizado el trámite ante el SUIT del DAFP</t>
  </si>
  <si>
    <r>
      <t xml:space="preserve">
</t>
    </r>
    <r>
      <rPr>
        <b/>
        <sz val="10"/>
        <rFont val="Arial"/>
        <family val="2"/>
      </rPr>
      <t xml:space="preserve">NOMBRE DEL TRÁMITE ANTE EL SUIT
</t>
    </r>
    <r>
      <rPr>
        <sz val="10"/>
        <color rgb="FF000000"/>
        <rFont val="Arial"/>
        <family val="2"/>
      </rPr>
      <t>Solicitud de certificado de muestradante en línea</t>
    </r>
  </si>
  <si>
    <t>Grupo Nacional de Tecnologías de Información y Desarrollo</t>
  </si>
  <si>
    <t>Desarrolar en el sistema de Información SIRCEC 
las actividades y tareas necesatias para la 
creacion de los siguientes formatos:
*Solicitud de certificado de persona desaparecida
*Solicitud de Certificado de Muestradante</t>
  </si>
  <si>
    <t>Se desarrollan dentro del sistema 
de información SIRDEC los formatos 
solicitados para su posterior 
publicación en el portal WEB
 institucional por parde de la 
Subdireccion de Servicios Forenses</t>
  </si>
  <si>
    <t>EVI.01: Formato solicidud de 
certificado de persona 
desaperecida.
EVI-02: Formato de Solicitud de 
certificado de muestradante.</t>
  </si>
  <si>
    <t>No aplica para el primer cuatrimestre hasta que no se autorice por parte del DAFP en el SUIT</t>
  </si>
  <si>
    <r>
      <t xml:space="preserve">REV 1 EN EL CONTEXTO DE LA ACTIVIDAD  SE EVIDENCIA QUE COMO LA GESTION DEPENDE DE OTRA INSTANCIA NO SE PODIA AVANZAR, DE TAL FORMA QUE AUNQUE UN OFICIO PARACE NO APORTAR MUCHO AL CUMPLIMIENTO DE LA META PARA ESTE CASO NO SE VISUALIZA QUE SE HUBIESE PODIDO HACER ALGO DIFERENTE SIN EMBARGO QUEDARON MAL REGISTRADOS LOS PORCENTAJES NO SE SIGUIERON LAS OBSERVACIONES DE LA RESENTACION                                                                                
 </t>
    </r>
    <r>
      <rPr>
        <sz val="10"/>
        <color rgb="FF85200C"/>
        <rFont val="Arial"/>
        <family val="2"/>
      </rPr>
      <t>REVSION 2 SE AJUSTAN LOS PORCENTAJES POR  ONCERTACION CON LA FACIITADORA DE LA SSF</t>
    </r>
  </si>
  <si>
    <r>
      <t xml:space="preserve">REV 1 SE REPORTA UNA CATIVIDAD REALIZADA PERO SE REGISTRA PORCENTAJE 0 LO CUAL NO ES COHERENTE, 
</t>
    </r>
    <r>
      <rPr>
        <b/>
        <sz val="10"/>
        <color rgb="FF85200C"/>
        <rFont val="Arial"/>
        <family val="2"/>
      </rPr>
      <t>REVISION 2 CONCERTADO CON LA FACILITADORA DE LA SSF SE CORRIGEN LOS PORCENTAJES</t>
    </r>
  </si>
  <si>
    <t>ETAPA DE MONITOREO         
Periodo del 20 AL 27 de abril de 2020
Responsables: Unidades Organizaciones registradas en el PAAC-2020, Facilitadores de las SIG autorizados  y Oficina de Planeación</t>
  </si>
  <si>
    <t>COMPONENTE 04 : SERVICIO AL CIUDADANO</t>
  </si>
  <si>
    <t>FECHA PROGRAMADA 
(AAAA-MM-DD)</t>
  </si>
  <si>
    <t>% PLANEADO
 del Primer cuatrimestre</t>
  </si>
  <si>
    <t>ACTIVIDADES REALIDAS 
Primer Cuatrimestre
(Las actividades deben están dirigidas a 
alcanzar  la meta o producto señalado)</t>
  </si>
  <si>
    <t>E V I D E N C I A S
Número de la Evidencia y 
Descripción de la Evidencia
(Ejemplo:EVI-01: Informe XXX)</t>
  </si>
  <si>
    <t>Subcomponente 2                             Fortalecimiento de los canales de atención</t>
  </si>
  <si>
    <t>Publicar en la Pagina Web en Accesos Directos de Alcohosensores, la lista de entidades que se encuentran ACEPTADAS por el Instituto de Medicina Legal para realizar el curso de Medición de Alcohosensores</t>
  </si>
  <si>
    <t>Publicacion en la pagina Web</t>
  </si>
  <si>
    <t>No aplica para este cuatrimestre, hasta que las universidades aceptadas envien su programa de Alcohosensores</t>
  </si>
  <si>
    <t>NO SE CALIFICA PORQUE NO ESTABA PLANEADO PARA ESTE CUATRIMESTRE</t>
  </si>
  <si>
    <t>No aplica para el primer cuatrimestre. El documento adjunto como evidencia  no es coherente</t>
  </si>
  <si>
    <t>No se ha recibido solicitud para publicación en página web</t>
  </si>
  <si>
    <t>Publicar periodicamente los listados de personas que hayan tomado y aprobado el curso de Medición de Alcohosensores de la información aportada por las diferentes entidades educativas que esten ofreciendo este curso</t>
  </si>
  <si>
    <t>Publicar periodicamente los listados de personas  que hayan tomado y aprobado el curso de Medición de Alcohosensores</t>
  </si>
  <si>
    <r>
      <t xml:space="preserve">No se puede realizar esta actividad teniendo en cuenta la política de Protección de Datos establecida en la Resolución </t>
    </r>
    <r>
      <rPr>
        <sz val="10"/>
        <color rgb="FFFF0000"/>
        <rFont val="Arial"/>
        <family val="2"/>
      </rPr>
      <t>Resolución 000017 del 10 de enero de 2020</t>
    </r>
    <r>
      <rPr>
        <sz val="10"/>
        <color theme="1"/>
        <rFont val="Arial"/>
        <family val="2"/>
      </rPr>
      <t xml:space="preserve">
No se va a evaluar ninguna otra actividad, teniendo en cuenta la actividad 2.2 </t>
    </r>
  </si>
  <si>
    <t>No se puede realizar esta actividad teniendo en cuenta la política de Protección de Datos establecida en la Resolución 951 del 19 de diciembre de 2017. No se va a evaluar ninguna otra actividad, teniendo en cuenta la actividad 2.2</t>
  </si>
  <si>
    <t>Resolución 951 DE 2017</t>
  </si>
  <si>
    <r>
      <t xml:space="preserve">REVISION 1 PARA COMENTAR CON CONTROL INTERNO                                                                                             </t>
    </r>
    <r>
      <rPr>
        <sz val="10"/>
        <color rgb="FF85200C"/>
        <rFont val="Arial"/>
        <family val="2"/>
      </rPr>
      <t xml:space="preserve">    REVSION 2 CONFOME AL CORREO ENVIADO EL 28 DE ENERO POR LA OFICINA DE PLANEACION SE COUNICO A TODAS LAS UNIDADES ORGANIZACIONALES QUE EL PROYECTO DEL PLAN ESTABA DISPONIBLE PARA SUGERENCIAS, DE TAL FORMA QUE EN ESA ETAPA LA SUBDIRECCION DEBIO INFORMAR DE LA IMPOSIBILIDAD DE REALIZAR ESTA ACTIVIDAD</t>
    </r>
  </si>
  <si>
    <t>Verificar si la resoluciòn impide la publicaciòn de la información del listado de las personas que realizaron el curso.
No Aplica</t>
  </si>
  <si>
    <t>REVISION DOS, EN LA REVISION UNO NO SE REGISTRO COMENTARIO, EN ESTE CASO NO SE CALIFICA PORQUE DEPENDE DE LA GESTION DE LA SIC</t>
  </si>
  <si>
    <t>No aplica para el primer cuatrimestre.</t>
  </si>
  <si>
    <t>Poner en funcionamiento las pantallas de información en las salas de atención donde se cuente con sistema  digital de turnos.</t>
  </si>
  <si>
    <t>Pantallas en funcionamiento</t>
  </si>
  <si>
    <t>No aplica para este período. Está previsto para el último cuatrimestre una vez se hayan recibido las pantallas.</t>
  </si>
  <si>
    <t>NO SE CALIFICA PORQUE NO SE PROGRAMO PARA EL PRIMER CUATRIMESTRE</t>
  </si>
  <si>
    <t>Realizar seguimiento al plan de mejora generado en la aplicación de la estrategia de cliente incognito telefonico</t>
  </si>
  <si>
    <t>informe de seguimiento</t>
  </si>
  <si>
    <t>Subdireccion de Servicios Forenses</t>
  </si>
  <si>
    <t>Realizar seguimineto a plan de mejora propuesto</t>
  </si>
  <si>
    <t>Consolidado de actividades Plan de mejortamineto Cliente Incognito telefonico</t>
  </si>
  <si>
    <t>Cuadro consolidado</t>
  </si>
  <si>
    <t>rev 1 aunque se cumple para todas las preguntas es importante que la evidencia sea mas robusta ya que el consolidado no tiene membret de la subdireccion ni hace alusion a la actividad del paac a la que le aporta</t>
  </si>
  <si>
    <t>evidencia un cuadro consolidado</t>
  </si>
  <si>
    <t>Realizar seguimiento a plan de mejora propuesto</t>
  </si>
  <si>
    <t>Consolidar las actividades propuestas</t>
  </si>
  <si>
    <t>REVISION 1 aunque se cumple para todas las preguntas es importante que la evidencia sea mas robusta ya que el consolidado no tiene membrete del Grupo Nacional de Atención al ciudadano ni hace alusion a la actividad del paac a la que le aporta</t>
  </si>
  <si>
    <t>Aplicar la estrategia de cliente incógnito presencial, para detectar aspectos que puedan mejorarse en la prestación del servicio</t>
  </si>
  <si>
    <t>Informe de la evaluación de la estrategia implementada en los puntos de atención seleccionados</t>
  </si>
  <si>
    <t>Subdirección de Servicios Forenses</t>
  </si>
  <si>
    <t>1. Planeacion de actividad.
 2.Generar estrategia para cliente incognito presencial</t>
  </si>
  <si>
    <t>1.Reunion planeacion actividad.
 2. Borrdaor estrategia.</t>
  </si>
  <si>
    <t>Con la pandemia del COVID 19, se retrasaran las visitas a puntos de atencion programados</t>
  </si>
  <si>
    <t>1. Acta reunion .
 2.Estraegia</t>
  </si>
  <si>
    <t>Grupo Nacional de Servicio al Ciudadano y Divulgacion Institucional</t>
  </si>
  <si>
    <t>Realizar propuesta de estrategia de cliente incógnito presencial.</t>
  </si>
  <si>
    <t>Se realizó reunión para revisar la propuesta de estrategia que se va a aplicar.</t>
  </si>
  <si>
    <t xml:space="preserve">REV 1 CUMPLE PARA TODAS LAS P EN AS EVIDENCIAS NO SE DESCRIBE </t>
  </si>
  <si>
    <t>Subcomponente 3                           Talento humano</t>
  </si>
  <si>
    <t>Adelantar campañas de sensibilización a los funcionarios que atienden usuarios, para mejorar la atención al público</t>
  </si>
  <si>
    <t>Campañas de divulgación realizadas</t>
  </si>
  <si>
    <t>Dirección Regional Nororiente</t>
  </si>
  <si>
    <t>1. Realizar una socialización vía e-mail sobre "Instrucciones para la atención telefónica de los usuarios internos y externos en la Dirección Regional Nororiente", 
2. Realizar evaluación en las unidades organizacionales
3. retroalimentación a los funcionarios de los resultados</t>
  </si>
  <si>
    <t>Se enviaron ayudas en power point, vía e-mail a todos los funcionarios de la Dirección Regional Nororiente, sobre la atencion al ciudadano y el paso a paso que deben seguir.
Se realizó la evaluación a las unidades organizacionales de la Regional Nororiente</t>
  </si>
  <si>
    <t xml:space="preserve">se envió vía e-mail donde estan las instrucciones para la atención telefonica de usuarios internos y externos.
se evaluó la socialización </t>
  </si>
  <si>
    <r>
      <t xml:space="preserve">REV 1 SE REISTRARON LAS EVIDENCIAS EN LA COLUMNA PERO NO SE SUBIERON    </t>
    </r>
    <r>
      <rPr>
        <sz val="10"/>
        <color rgb="FF85200C"/>
        <rFont val="Arial"/>
        <family val="2"/>
      </rPr>
      <t xml:space="preserve"> REVISION NO. 2 VIA CORREO ELECTRONICO DEL FACILITADOR DE LA REGIONAL ENVIA EVIDENCIAS , SE REALICE EL CARGUE Y SE RECALIFICA</t>
    </r>
  </si>
  <si>
    <t>Dirección Regional Regional Sur</t>
  </si>
  <si>
    <t>Capacitación a todos los funcionarios de la Regional Sur ean atencion al ciudadano.</t>
  </si>
  <si>
    <t>Socialice la preentación Atención al Ciudadano al CAqueta, Putumayo unidades Basicasdel Tolima Putmayo y Huila.</t>
  </si>
  <si>
    <t>Queda pendiente por realiar capacitación en Ibague y Neiva.</t>
  </si>
  <si>
    <t xml:space="preserve">EVI.01, EVI.02, EVI.03, EVI.04, EVI.05, EVI.06, EVI.07, EVI.08, EVI.09, EVI.10, EVI.11, EVI.12,          </t>
  </si>
  <si>
    <t>Dirección Regional Regional Suroccidente</t>
  </si>
  <si>
    <t>Se desarrollo la campaña de socializaciòn del procedimiento  Atenciòn al Ciudadano en Noviembe de 2019, en las Seccionales Valle, Cauca, Nariño y sede Regional en Cali.
De acuerdo a lo anterior, se desarrollara campaña para verificar compresnsiòn de la socializado</t>
  </si>
  <si>
    <t>Entre el 10 y 12 de Marzo/2020, se desarrollo la valoraciòn de la comprensiòn del documento, colocando en los 239 correos de los servidores pùblicos de la sede Regional, Secionales Valle, Cauca y Nariño, una encuesta con 10 preguntas, las cuales fueron contestadas por 182 servidores que corresponden al 76% de la Regional Suroccidente</t>
  </si>
  <si>
    <t xml:space="preserve">EVI-01 Correo del resultado de la Encuesta de Compresiòn </t>
  </si>
  <si>
    <t>Realizar 3 cursos virtuales de reinducción dirigido a los servidores públicos que lleven más de 20 años en la institución, con énfasis en el Decreto 021 situaciones administrativas.</t>
  </si>
  <si>
    <t>3 cursos virtuales de reinducción</t>
  </si>
  <si>
    <r>
      <rPr>
        <b/>
        <sz val="10"/>
        <rFont val="Arial"/>
        <family val="2"/>
      </rPr>
      <t>Primer Cuatrimestre: 30 de abril 2020</t>
    </r>
    <r>
      <rPr>
        <sz val="10"/>
        <color rgb="FF000000"/>
        <rFont val="Arial"/>
        <family val="2"/>
      </rPr>
      <t xml:space="preserve">
Población Objeto
Invitación a los servidores públicos
Inscripción de los participantes en la plataforma 
Ejecución del curso 
Solicitud de certificaciones   
</t>
    </r>
    <r>
      <rPr>
        <b/>
        <sz val="10"/>
        <rFont val="Arial"/>
        <family val="2"/>
      </rPr>
      <t xml:space="preserve">Segundo Cuatrimestre:31 de agosto de 2020
</t>
    </r>
    <r>
      <rPr>
        <sz val="10"/>
        <color rgb="FF000000"/>
        <rFont val="Arial"/>
        <family val="2"/>
      </rPr>
      <t xml:space="preserve">
 </t>
    </r>
    <r>
      <rPr>
        <b/>
        <sz val="10"/>
        <rFont val="Arial"/>
        <family val="2"/>
      </rPr>
      <t>Tercer Cuatrimestre: 30 de noviembre de 2020</t>
    </r>
  </si>
  <si>
    <t>Realizar (1) curso virtual de reinducción dirigido a los servidores públicos que lleven más de 20 años en la institición, con énfasis en el Decreto 021 situaciones administrativas.</t>
  </si>
  <si>
    <t>Se realizó el curso con la participación de (287) servidores públicos inscritos.</t>
  </si>
  <si>
    <t>EVI-01 Población objeto
EVI-02 Invitación Memorando No. 22-DG-2020
EVI-03 Inscripción participantes
EVI-04 Ejecución del curso
EVI-05 Solicitud certificaciones</t>
  </si>
  <si>
    <t>Realizar reforzamiento del Código de Integridad.</t>
  </si>
  <si>
    <t>5 casuísticas que ejemplifiquen los valores del servidor público.</t>
  </si>
  <si>
    <r>
      <rPr>
        <b/>
        <sz val="10"/>
        <rFont val="Arial"/>
        <family val="2"/>
      </rPr>
      <t>Primer Cuatrimestre: 30 de abril 2020</t>
    </r>
    <r>
      <rPr>
        <sz val="10"/>
        <color rgb="FF000000"/>
        <rFont val="Arial"/>
        <family val="2"/>
      </rPr>
      <t xml:space="preserve">
Elaborar casuistica valor 
Campaña de expectativa 
Ejecución del caso 
Estadistica 
</t>
    </r>
    <r>
      <rPr>
        <b/>
        <sz val="10"/>
        <rFont val="Arial"/>
        <family val="2"/>
      </rPr>
      <t xml:space="preserve"> 
Segundo Cuatrimestre:31 de agosto de 2020
</t>
    </r>
    <r>
      <rPr>
        <sz val="10"/>
        <color rgb="FF000000"/>
        <rFont val="Arial"/>
        <family val="2"/>
      </rPr>
      <t xml:space="preserve">
</t>
    </r>
    <r>
      <rPr>
        <b/>
        <sz val="10"/>
        <rFont val="Arial"/>
        <family val="2"/>
      </rPr>
      <t>Tercer Cuatrimestre: 30 de noviembre de 2020</t>
    </r>
    <r>
      <rPr>
        <sz val="10"/>
        <color rgb="FF000000"/>
        <rFont val="Arial"/>
        <family val="2"/>
      </rPr>
      <t xml:space="preserve">
</t>
    </r>
  </si>
  <si>
    <t>1. Se realizó casuística enviada por la plataforma lime survey a los servidores públicos en el nivel nacional 
2. Se realizó campaña "refuerzo" valores (compromiso y diligencia)</t>
  </si>
  <si>
    <t>EVI-01 Casuistica
EVI-02 Video campaña dado
EVI-03 Ejecución del caso
EVI-04 Estadistica caso</t>
  </si>
  <si>
    <t>Subcomponente 4                          Normativo y procedimental</t>
  </si>
  <si>
    <t>Realizar monitoreo al funcionamiento del  Sistema de Solicitudes de Información, Quejas, Reclamos, Sugerencias, Denuncias, y de ser necesario, realizar los ajustes que se requieran.</t>
  </si>
  <si>
    <t>Informe de monitoreo</t>
  </si>
  <si>
    <t>2020-04-24
2020-08-28
2020-11-27</t>
  </si>
  <si>
    <t>Realizar reuniones de seguimiento con el Grupo Nacional de Gestión de Tecnologías de la Información y Desarrollo</t>
  </si>
  <si>
    <t>Se realizaron dos reuniones de seguimiento al aplicativo de PQRSD con el fin de solicitar algunos ajustes al mismo.</t>
  </si>
  <si>
    <t>Subcomponente 5                           Relacionamiento con el ciudadano</t>
  </si>
  <si>
    <t>Realizar sensibilizacióin al personal de vigilancia y de aseo para mejorar la atención al ciudadano.</t>
  </si>
  <si>
    <t>4 Charlas de sensibilización del personal de vigilancia y aseo realizadas</t>
  </si>
  <si>
    <t>Subdirección Adminsitrativa y Financiera  - Grupo Nacional de Gestión Administrativa.</t>
  </si>
  <si>
    <t>Realizar charlas de sensibilización para la prestación de un buien servicio al personal de aseo y vigilancia.</t>
  </si>
  <si>
    <t>Se realizaron las charlas al personal de Aseo y Vigilancia, para una mejor prestacion del servicio.</t>
  </si>
  <si>
    <t>Listado de asistencia personal de Aseo
Liatado de asistencia personal de Vigilancia</t>
  </si>
  <si>
    <t>Regional Bogotá - Grupo Regional Administrativo y Financiero</t>
  </si>
  <si>
    <t>Regional Norte - Grupo Regional Administrativo y Financiero</t>
  </si>
  <si>
    <t>1. Solicitar a la Coordinación del Grupo Regional Administrativo y Financiero la programación de las charlas al personal de aseo y vigilancia de la Regional NOrte
2. Programar las charlas del personal de aseo y vigilancia para mejorar la atención a los usuarios</t>
  </si>
  <si>
    <t xml:space="preserve">1. Mediante Oficio No. 340-DRNR- 2020 se solicita a la Coordinación del GRAF la propuesta de programación de las charlas para ser ejecutadas antes de noviembre de 2020.
2. Se realiza la programación de las charlas mediante cronograma aprobado por la Dirección Regional Norte, el cual incluye a todos los puntos de atención que cuentan con personal contratista de aseo y vigilancia
</t>
  </si>
  <si>
    <t xml:space="preserve">EV 01 5.1 DRNR OFICIO 00340-DRNR-2020 ACTIVIDAD PLAN ANTICORRUPCIÓN 2020 SERVICIO AL CIUDADANO
EV 02 5.1 DRNR Correo  - ACTIVIDAD PAAC SERVICIO AL CIUDADANO
EV 03 5.1 DRNR Cronograma aseo y vigilancia
</t>
  </si>
  <si>
    <t>Regional Nororiente - Grupo Regional Administrativo y Financiero</t>
  </si>
  <si>
    <t>Realizar las charlas de sensibilización al personal de vigilancia y aseo</t>
  </si>
  <si>
    <t>se realizó la charla de sensibilización al personal de vigilancia y servicios generales el día 2020-03-16.</t>
  </si>
  <si>
    <t>Listados de asistencia de las unidades organizacionales y ayudas proyectadas</t>
  </si>
  <si>
    <t>Regional Noroccidente - Grupo Regional Administrativo y Financiero</t>
  </si>
  <si>
    <t>No aplica para este periodo.
Nota: Se tienen programadas para realizarce en el segundo y tercer cuatrimestre</t>
  </si>
  <si>
    <t>rev 1 no se califica porque no estaba programa para este cuatrimestre</t>
  </si>
  <si>
    <t>Regional Oriente - Grupo Regional Administrativo y Financiero</t>
  </si>
  <si>
    <t xml:space="preserve">1. Delegar actividad de planeación y realización de las charlas se sensibilización en atención al ciudadano dirigida al personal de aseo y vigilancia para mejorar la atención a los usuarios a realizar durante la vigencia 2020  a Coordinadora Regional Administrativa y Financiera  Regional Oriente y ejecutar charlas en Seccional Boyacá y Seccional Casanare 
 </t>
  </si>
  <si>
    <t xml:space="preserve">Mediante correo del fecha 20200304 se le comunica a la Coordinadora Administrativa y Financiera de la DROR la realización de la charla:   “sensibilización en atención al ciudadano dirigida al personal de aseo y vigilancia para mejorar la atención a los usuarios”, quien a su vez delega esta actividad en las personas que realizan las labores administrativas en las Sedes Seccionales.  
Se realiza charla a operarias de Aseo en Seccional Casanare y en Seccional Boyacá
</t>
  </si>
  <si>
    <t>EV01-5.1 Asistencia charla operarias aseo Boyaca (Duitama-Sogamoso-Tunja)</t>
  </si>
  <si>
    <t>Regional Occidente - Grupo Regional Administrativo y Financiero</t>
  </si>
  <si>
    <t>Elaborar material relacionado con atención al ciudadano y socializarlo al personal de vigilancia y aseo mediante correo electrónico.</t>
  </si>
  <si>
    <t>Se elaboró el material relacionado con atención al ciudadano para dictar charlas presenciales durante segundo y tercer cuatrimestre al personal de vigilancia y aseo, el cual comprendió 6 temas:  normatividad, canales de comunicación, presentación personal, atención y direccionamiento a usuarios y relaciones laborales e interpersonales. Se socializó al personal de aseo y vigilancia mediante correo electrónico.</t>
  </si>
  <si>
    <t>EVI 01: Programa
EVI 02: Correo electrónico fechado 2020-03-12 enviado a Director Regional y Directores Seccionales.
EVI 03: Correo electrónico fechado 2020-04-24 a supervisores, coordinadores, personal operativo de empresas de vigilancia y aseo y gerente de empresa de aseo.</t>
  </si>
  <si>
    <t>REV 1 NEN CUANTO A P2 NO SE SIGUIO LA RECOMENDACION SE DEBERIA COLOCAR 33,33 DEBIDO A QUE VA HASTA DICIEMBRE</t>
  </si>
  <si>
    <t>Regional Sur - Grupo Regional Administrativo y Financiero</t>
  </si>
  <si>
    <t>Sencibilizar en atencion al ciudadano a todas lassedes  seccionales y unidades basicas de la Regional</t>
  </si>
  <si>
    <t xml:space="preserve">Se socializo a 8 personas  de aseo y de vigilancia el 13 de marzo. </t>
  </si>
  <si>
    <t>Pendiente Florncia y una persona de Neiva.</t>
  </si>
  <si>
    <t>EVI-01, evi.02, EVI-3.</t>
  </si>
  <si>
    <t>Regional Suroccidente - Grupo Regional Administrativo y Financiero</t>
  </si>
  <si>
    <t xml:space="preserve">
No Aplica para este cuatrimestre.
Se realizará la sensibilización del personal de Vigilancia y Aseo, para el el mes de Agosto</t>
  </si>
  <si>
    <t>Se concerto con los Supervisores de ambas entidades, el citar a los funcionarios para realizar esa sensibilzación y divulgar el procedimiento de Atención al Ciudadano</t>
  </si>
  <si>
    <t>Campaña masiva  desde los diferentes canales de atención de los servicios que presta la Regional Nororiente,  a las autoridades y usuarios en general,</t>
  </si>
  <si>
    <t>Campaña realizada con alcance a autoridades y usuarios</t>
  </si>
  <si>
    <t>Dirección Regional Nororiente -TIC</t>
  </si>
  <si>
    <t>1. Solicitar apoyo al grupo nacional de comunicaciones para la proyección de una cuña radial a nivel regional para dar información de los servicios que el instituto presta en la Región Nororiente.
2. Solicitar a los Directores Seccionales y Grupos de la Dirección Regional Nororiente, correos electronicos de las autoridades de la jurisdicción para enviar el portafolio de servicios.</t>
  </si>
  <si>
    <t>se enviaron dos correos electronicos solicitando la información y el apoyo de la cuña radial.</t>
  </si>
  <si>
    <t>1. correo Apoyo para realizar Cuña Radial
2. Correo - Seguimiento actividades Plan Anticorrupciòn y Atenciòn al Ciudadano PAAC 2020.</t>
  </si>
  <si>
    <t>rev 1 no se cargaron evidencias</t>
  </si>
  <si>
    <t>hasta ahora estan en alistamiento para divulgar los servicios que presta la Regional Nororiente</t>
  </si>
  <si>
    <t>Realizar difusión de los servicios del Instituto a través de piezas comunicativas en las pantallas de las salas de atención donde se cuente con sistema  digital de turnos.</t>
  </si>
  <si>
    <t>Piezas comunicativas con servicios de la entidad difundidas a través de las pantallas disponibles</t>
  </si>
  <si>
    <t>COMPONENTE 05 : TRANSPARENCIA Y ACCESO A LA INFORMACIÓN</t>
  </si>
  <si>
    <t>ACTIVIDADES PLANEADAS
 del Primer Cuatrimestre
(Las actividades deben están dirigidas a 
alcanzar la meta o producto señalado)</t>
  </si>
  <si>
    <t>Subcomponente 1                                                                                         Lineamientos de Transparencia Activa</t>
  </si>
  <si>
    <t>Monitorear la publicación de la información mínima de la Entidad sobre su estructura, de acuerdo a los lineamientos del artículo 9, 10 y 11 (Ley 1712 de 2014)</t>
  </si>
  <si>
    <t>Matriz con resultados</t>
  </si>
  <si>
    <t>2020-07-03
2020-12-04</t>
  </si>
  <si>
    <t>No aplica para este periodo. La presentación de la matriz con resultados está prevista para el próximo cuatrimestre.</t>
  </si>
  <si>
    <t>REV01- ESTA ACTIVIDAD NO APLICA PARA EL PRIMER CUATRIMESTRE</t>
  </si>
  <si>
    <t>Subcomponente 2                                                                                           Lineamientos de Transparencia Pasiva</t>
  </si>
  <si>
    <t>Monitorear la implementación del procedimiento Gestión de Peticiones, Quejas, Reclamos y Sugerencias, versión vigente.</t>
  </si>
  <si>
    <t>Informes de PQRS</t>
  </si>
  <si>
    <t>Realizar informe para publicar en la página web</t>
  </si>
  <si>
    <t>Se realizó y publicó el informe de requerimientos recibidos en el primer trimestre.</t>
  </si>
  <si>
    <r>
      <t xml:space="preserve">REVSION 1 CUMPLE PARA TODAS LAS P      </t>
    </r>
    <r>
      <rPr>
        <sz val="10"/>
        <color rgb="FF990000"/>
        <rFont val="Arial"/>
        <family val="2"/>
      </rPr>
      <t xml:space="preserve"> REVISION 2 VERIFICADA LA CARPETA DE EVIDENCIA SE ENCUENTRAN ALLI EVIDENCIAS QUE NO SON COHERENTES (OFICO EN BORADOR QUE LA OCI ENVIO A LA OF DE PLANEACION)</t>
    </r>
  </si>
  <si>
    <t>LA EVIDENCIA SOPORTA LA ACTIVIDAD DESARROLLADA</t>
  </si>
  <si>
    <t>Subcomponente 5                                                                                         Monitoreo del Acceso a la Información Pública</t>
  </si>
  <si>
    <t>Realizar informe de solicitudes de acceso a la información pública.</t>
  </si>
  <si>
    <t xml:space="preserve">Se publicó el informe de PQRSD correspondiente al primer trimestre, en el cual se encuentran las solicitudes de información. </t>
  </si>
  <si>
    <r>
      <t xml:space="preserve">REVSION 1 CUMPLE PARA TODAS LAS P  </t>
    </r>
    <r>
      <rPr>
        <sz val="10"/>
        <color rgb="FFCC0000"/>
        <rFont val="Arial"/>
        <family val="2"/>
      </rPr>
      <t>REVISION 2 VERIFICADA LA CARPETA DE EVIDENCIA SE ENCUENTRAN ALLI EVIDENCIAS QUE NO SON COHERENTES (OFICO EN BORADOR QUE LA OCI ENVIO A LA OF DE PLANEACION)</t>
    </r>
  </si>
  <si>
    <t xml:space="preserve">                        COMENTARIOS SOBRE EL MONITOREO 
P1. Las actividades realizadas  están orientadas a cumplir con la meta o Producto registrado?
P2. El Porcentaje Realizado de la actividades del cuatrimestre es razonable con respecto a la meta o producto registrado?
P3. Hubo cumplimiento entre el Porcentaje Planeado del cuatrimestre y el Porcentaje Alcanzado?  
P4. Existe coherencia entre la(s) actividad(es) realizada(s)  y la(s) evidencia(s) registrada(s)?
P5. Las evidencias registradas corresponden a la totalidad de las actividades realizadas?
SELECCIONE LA RESPUESTA INDICADA DE ACUERDO A LOS SIGUIENTES VALORES
( 5 - SI;  3 - PARCIALMENTE;   Y     0 - NO )</t>
  </si>
</sst>
</file>

<file path=xl/styles.xml><?xml version="1.0" encoding="utf-8"?>
<styleSheet xmlns="http://schemas.openxmlformats.org/spreadsheetml/2006/main">
  <numFmts count="4">
    <numFmt numFmtId="164" formatCode="d\.m"/>
    <numFmt numFmtId="165" formatCode="yyyy\-mm\-dd"/>
    <numFmt numFmtId="166" formatCode="yyyy&quot;-&quot;mm&quot;-&quot;dd"/>
    <numFmt numFmtId="167" formatCode="0.0000"/>
  </numFmts>
  <fonts count="81">
    <font>
      <sz val="10"/>
      <color rgb="FF000000"/>
      <name val="Arial"/>
    </font>
    <font>
      <sz val="10"/>
      <color theme="1"/>
      <name val="Arial"/>
    </font>
    <font>
      <b/>
      <sz val="14"/>
      <color rgb="FFFFFFFF"/>
      <name val="Arial"/>
    </font>
    <font>
      <b/>
      <sz val="10"/>
      <color rgb="FFFFFFFF"/>
      <name val="Arial"/>
    </font>
    <font>
      <b/>
      <sz val="10"/>
      <color rgb="FFF3F3F3"/>
      <name val="Arial"/>
    </font>
    <font>
      <sz val="10"/>
      <name val="Arial"/>
    </font>
    <font>
      <sz val="10"/>
      <color theme="1"/>
      <name val="Arial"/>
    </font>
    <font>
      <b/>
      <sz val="14"/>
      <color theme="1"/>
      <name val="Arial"/>
    </font>
    <font>
      <b/>
      <sz val="10"/>
      <color theme="1"/>
      <name val="Arial"/>
    </font>
    <font>
      <b/>
      <sz val="11"/>
      <color theme="1"/>
      <name val="Arial"/>
    </font>
    <font>
      <b/>
      <sz val="12"/>
      <color theme="1"/>
      <name val="Arial"/>
    </font>
    <font>
      <sz val="14"/>
      <color theme="1"/>
      <name val="Arial"/>
    </font>
    <font>
      <sz val="12"/>
      <color theme="1"/>
      <name val="Arial"/>
    </font>
    <font>
      <b/>
      <sz val="10"/>
      <color theme="1"/>
      <name val="Arial"/>
    </font>
    <font>
      <i/>
      <sz val="12"/>
      <color rgb="FF000000"/>
      <name val="Calibri"/>
    </font>
    <font>
      <sz val="10"/>
      <color rgb="FF000000"/>
      <name val="Arial"/>
    </font>
    <font>
      <b/>
      <sz val="14"/>
      <color rgb="FF000000"/>
      <name val="Arial"/>
    </font>
    <font>
      <b/>
      <sz val="10"/>
      <color rgb="FF000000"/>
      <name val="Arial"/>
    </font>
    <font>
      <sz val="18"/>
      <color theme="1"/>
      <name val="Arial"/>
    </font>
    <font>
      <b/>
      <sz val="18"/>
      <color theme="1"/>
      <name val="Arial"/>
    </font>
    <font>
      <sz val="10"/>
      <color rgb="FFFFFFFF"/>
      <name val="Arial"/>
    </font>
    <font>
      <u/>
      <sz val="10"/>
      <color rgb="FF0000FF"/>
      <name val="Arial"/>
    </font>
    <font>
      <i/>
      <sz val="10"/>
      <color theme="1"/>
      <name val="Arial"/>
    </font>
    <font>
      <sz val="11"/>
      <color theme="1"/>
      <name val="Arial"/>
    </font>
    <font>
      <sz val="11"/>
      <name val="Calibri"/>
    </font>
    <font>
      <sz val="10"/>
      <color rgb="FF000000"/>
      <name val="Roboto"/>
    </font>
    <font>
      <sz val="10"/>
      <color rgb="FF222222"/>
      <name val="Arial"/>
    </font>
    <font>
      <b/>
      <sz val="10"/>
      <name val="Arial"/>
    </font>
    <font>
      <sz val="12"/>
      <name val="Arial"/>
    </font>
    <font>
      <sz val="10"/>
      <color rgb="FF85200C"/>
      <name val="Arial"/>
    </font>
    <font>
      <b/>
      <sz val="14"/>
      <color rgb="FF000000"/>
      <name val="Arial"/>
      <family val="2"/>
    </font>
    <font>
      <sz val="10"/>
      <color theme="1"/>
      <name val="Arial"/>
      <family val="2"/>
    </font>
    <font>
      <b/>
      <sz val="14"/>
      <color rgb="FFFFFFFF"/>
      <name val="Arial"/>
      <family val="2"/>
    </font>
    <font>
      <b/>
      <sz val="10"/>
      <color rgb="FFFFFFFF"/>
      <name val="Arial"/>
      <family val="2"/>
    </font>
    <font>
      <b/>
      <sz val="10"/>
      <color rgb="FFF3F3F3"/>
      <name val="Arial"/>
      <family val="2"/>
    </font>
    <font>
      <sz val="10"/>
      <name val="Arial"/>
      <family val="2"/>
    </font>
    <font>
      <sz val="10"/>
      <color rgb="FF999999"/>
      <name val="Arial"/>
      <family val="2"/>
    </font>
    <font>
      <b/>
      <sz val="14"/>
      <color theme="1"/>
      <name val="Arial"/>
      <family val="2"/>
    </font>
    <font>
      <b/>
      <sz val="10"/>
      <color theme="1"/>
      <name val="Arial"/>
      <family val="2"/>
    </font>
    <font>
      <b/>
      <sz val="10"/>
      <name val="Arial"/>
      <family val="2"/>
    </font>
    <font>
      <sz val="10"/>
      <color rgb="FF000000"/>
      <name val="Arial"/>
      <family val="2"/>
    </font>
    <font>
      <b/>
      <sz val="11"/>
      <color theme="1"/>
      <name val="Arial"/>
      <family val="2"/>
    </font>
    <font>
      <b/>
      <sz val="12"/>
      <color theme="1"/>
      <name val="Arial"/>
      <family val="2"/>
    </font>
    <font>
      <sz val="14"/>
      <color theme="1"/>
      <name val="Arial"/>
      <family val="2"/>
    </font>
    <font>
      <sz val="10"/>
      <color rgb="FFFFFFFF"/>
      <name val="Arial"/>
      <family val="2"/>
    </font>
    <font>
      <b/>
      <sz val="18"/>
      <color theme="1"/>
      <name val="Arial"/>
      <family val="2"/>
    </font>
    <font>
      <b/>
      <sz val="10"/>
      <color rgb="FFCC0000"/>
      <name val="Arial"/>
      <family val="2"/>
    </font>
    <font>
      <sz val="10"/>
      <color rgb="FF000000"/>
      <name val="Docs-Roboto"/>
    </font>
    <font>
      <b/>
      <sz val="10"/>
      <color rgb="FF990000"/>
      <name val="Arial"/>
      <family val="2"/>
    </font>
    <font>
      <b/>
      <sz val="10"/>
      <color rgb="FF434343"/>
      <name val="Arial"/>
      <family val="2"/>
    </font>
    <font>
      <b/>
      <sz val="8"/>
      <color theme="1"/>
      <name val="Arial"/>
      <family val="2"/>
    </font>
    <font>
      <sz val="8"/>
      <name val="Arial"/>
      <family val="2"/>
    </font>
    <font>
      <sz val="11"/>
      <name val="Arial"/>
      <family val="2"/>
    </font>
    <font>
      <sz val="11"/>
      <color theme="1"/>
      <name val="Arial"/>
      <family val="2"/>
    </font>
    <font>
      <sz val="9"/>
      <color rgb="FF000000"/>
      <name val="Arial"/>
      <family val="2"/>
    </font>
    <font>
      <sz val="12"/>
      <color theme="1"/>
      <name val="Arial"/>
      <family val="2"/>
    </font>
    <font>
      <sz val="10"/>
      <color rgb="FFCC0000"/>
      <name val="Arial"/>
      <family val="2"/>
    </font>
    <font>
      <b/>
      <sz val="10"/>
      <color rgb="FF674EA7"/>
      <name val="Arial"/>
      <family val="2"/>
    </font>
    <font>
      <b/>
      <sz val="10"/>
      <color rgb="FF38761D"/>
      <name val="Arial"/>
      <family val="2"/>
    </font>
    <font>
      <sz val="10"/>
      <color rgb="FFA61C00"/>
      <name val="Arial"/>
      <family val="2"/>
    </font>
    <font>
      <sz val="10"/>
      <color rgb="FFFF0000"/>
      <name val="Arial"/>
      <family val="2"/>
    </font>
    <font>
      <sz val="8"/>
      <color theme="1"/>
      <name val="Arial"/>
      <family val="2"/>
    </font>
    <font>
      <sz val="11"/>
      <color rgb="FF000000"/>
      <name val="Arial"/>
      <family val="2"/>
    </font>
    <font>
      <b/>
      <sz val="18"/>
      <color rgb="FF000000"/>
      <name val="Arial"/>
      <family val="2"/>
    </font>
    <font>
      <b/>
      <sz val="9"/>
      <color theme="1"/>
      <name val="Arial"/>
      <family val="2"/>
    </font>
    <font>
      <sz val="10"/>
      <color rgb="FFCC4125"/>
      <name val="Arial"/>
      <family val="2"/>
    </font>
    <font>
      <sz val="11"/>
      <color rgb="FFA61C00"/>
      <name val="Arial"/>
      <family val="2"/>
    </font>
    <font>
      <sz val="12"/>
      <color rgb="FF000000"/>
      <name val="Arial"/>
      <family val="2"/>
    </font>
    <font>
      <b/>
      <sz val="11"/>
      <color rgb="FF85200C"/>
      <name val="Arial"/>
      <family val="2"/>
    </font>
    <font>
      <b/>
      <sz val="12"/>
      <color rgb="FFFFFFFF"/>
      <name val="Arial"/>
      <family val="2"/>
    </font>
    <font>
      <b/>
      <sz val="12"/>
      <color rgb="FFF3F3F3"/>
      <name val="Arial"/>
      <family val="2"/>
    </font>
    <font>
      <sz val="10"/>
      <color rgb="FFEFEFEF"/>
      <name val="Arial"/>
      <family val="2"/>
    </font>
    <font>
      <sz val="9"/>
      <name val="Arial"/>
      <family val="2"/>
    </font>
    <font>
      <sz val="10"/>
      <color rgb="FF85200C"/>
      <name val="Arial"/>
      <family val="2"/>
    </font>
    <font>
      <b/>
      <sz val="10"/>
      <color rgb="FF85200C"/>
      <name val="Arial"/>
      <family val="2"/>
    </font>
    <font>
      <i/>
      <sz val="10"/>
      <color rgb="FF000000"/>
      <name val="Calibri"/>
      <family val="2"/>
    </font>
    <font>
      <u/>
      <sz val="10"/>
      <color rgb="FF0000FF"/>
      <name val="Arial"/>
      <family val="2"/>
    </font>
    <font>
      <i/>
      <sz val="10"/>
      <color theme="1"/>
      <name val="Calibri"/>
      <family val="2"/>
    </font>
    <font>
      <sz val="9"/>
      <color theme="1"/>
      <name val="Arial"/>
      <family val="2"/>
    </font>
    <font>
      <sz val="12"/>
      <color rgb="FF85200C"/>
      <name val="Arial"/>
      <family val="2"/>
    </font>
    <font>
      <sz val="10"/>
      <color rgb="FF990000"/>
      <name val="Arial"/>
      <family val="2"/>
    </font>
  </fonts>
  <fills count="38">
    <fill>
      <patternFill patternType="none"/>
    </fill>
    <fill>
      <patternFill patternType="gray125"/>
    </fill>
    <fill>
      <patternFill patternType="solid">
        <fgColor rgb="FF351C75"/>
        <bgColor rgb="FF351C75"/>
      </patternFill>
    </fill>
    <fill>
      <patternFill patternType="solid">
        <fgColor rgb="FF0B5394"/>
        <bgColor rgb="FF0B5394"/>
      </patternFill>
    </fill>
    <fill>
      <patternFill patternType="solid">
        <fgColor rgb="FF7F6000"/>
        <bgColor rgb="FF7F6000"/>
      </patternFill>
    </fill>
    <fill>
      <patternFill patternType="solid">
        <fgColor rgb="FFEFEFEF"/>
        <bgColor rgb="FFEFEFEF"/>
      </patternFill>
    </fill>
    <fill>
      <patternFill patternType="solid">
        <fgColor rgb="FFC27BA0"/>
        <bgColor rgb="FFC27BA0"/>
      </patternFill>
    </fill>
    <fill>
      <patternFill patternType="solid">
        <fgColor rgb="FF6FA8DC"/>
        <bgColor rgb="FF6FA8DC"/>
      </patternFill>
    </fill>
    <fill>
      <patternFill patternType="solid">
        <fgColor rgb="FF3D85C6"/>
        <bgColor rgb="FF3D85C6"/>
      </patternFill>
    </fill>
    <fill>
      <patternFill patternType="solid">
        <fgColor rgb="FFF1C232"/>
        <bgColor rgb="FFF1C232"/>
      </patternFill>
    </fill>
    <fill>
      <patternFill patternType="solid">
        <fgColor rgb="FFEAD1DC"/>
        <bgColor rgb="FFEAD1DC"/>
      </patternFill>
    </fill>
    <fill>
      <patternFill patternType="solid">
        <fgColor rgb="FFD5A6BD"/>
        <bgColor rgb="FFD5A6BD"/>
      </patternFill>
    </fill>
    <fill>
      <patternFill patternType="solid">
        <fgColor rgb="FFCFE2F3"/>
        <bgColor rgb="FFCFE2F3"/>
      </patternFill>
    </fill>
    <fill>
      <patternFill patternType="solid">
        <fgColor rgb="FFA4C2F4"/>
        <bgColor rgb="FFA4C2F4"/>
      </patternFill>
    </fill>
    <fill>
      <patternFill patternType="solid">
        <fgColor rgb="FFFFE599"/>
        <bgColor rgb="FFFFE599"/>
      </patternFill>
    </fill>
    <fill>
      <patternFill patternType="solid">
        <fgColor rgb="FFFFFFFF"/>
        <bgColor rgb="FFFFFFFF"/>
      </patternFill>
    </fill>
    <fill>
      <patternFill patternType="solid">
        <fgColor rgb="FFF4CCCC"/>
        <bgColor rgb="FFF4CCCC"/>
      </patternFill>
    </fill>
    <fill>
      <patternFill patternType="solid">
        <fgColor rgb="FFF4C7C3"/>
        <bgColor rgb="FFF4C7C3"/>
      </patternFill>
    </fill>
    <fill>
      <patternFill patternType="solid">
        <fgColor rgb="FFFFFF00"/>
        <bgColor indexed="64"/>
      </patternFill>
    </fill>
    <fill>
      <patternFill patternType="solid">
        <fgColor rgb="FFB7B7B7"/>
        <bgColor rgb="FFB7B7B7"/>
      </patternFill>
    </fill>
    <fill>
      <patternFill patternType="solid">
        <fgColor rgb="FFD9D9D9"/>
        <bgColor rgb="FFD9D9D9"/>
      </patternFill>
    </fill>
    <fill>
      <patternFill patternType="solid">
        <fgColor theme="5" tint="0.59999389629810485"/>
        <bgColor rgb="FFF4CCCC"/>
      </patternFill>
    </fill>
    <fill>
      <patternFill patternType="solid">
        <fgColor theme="5" tint="0.59999389629810485"/>
        <bgColor rgb="FFFCE5CD"/>
      </patternFill>
    </fill>
    <fill>
      <patternFill patternType="solid">
        <fgColor rgb="FFFFFF00"/>
        <bgColor rgb="FFFFFF00"/>
      </patternFill>
    </fill>
    <fill>
      <patternFill patternType="solid">
        <fgColor rgb="FFFFFF00"/>
        <bgColor rgb="FFF4CCCC"/>
      </patternFill>
    </fill>
    <fill>
      <patternFill patternType="solid">
        <fgColor theme="0"/>
        <bgColor rgb="FFC9DAF8"/>
      </patternFill>
    </fill>
    <fill>
      <patternFill patternType="solid">
        <fgColor rgb="FFFFFF00"/>
        <bgColor rgb="FFFCE5CD"/>
      </patternFill>
    </fill>
    <fill>
      <patternFill patternType="solid">
        <fgColor theme="0"/>
        <bgColor rgb="FFFFFF00"/>
      </patternFill>
    </fill>
    <fill>
      <patternFill patternType="solid">
        <fgColor theme="0"/>
        <bgColor rgb="FFF4CCCC"/>
      </patternFill>
    </fill>
    <fill>
      <patternFill patternType="solid">
        <fgColor rgb="FFF3F3F3"/>
        <bgColor rgb="FFF3F3F3"/>
      </patternFill>
    </fill>
    <fill>
      <patternFill patternType="solid">
        <fgColor theme="0" tint="-0.249977111117893"/>
        <bgColor indexed="64"/>
      </patternFill>
    </fill>
    <fill>
      <patternFill patternType="solid">
        <fgColor theme="2"/>
        <bgColor rgb="FFFFFF00"/>
      </patternFill>
    </fill>
    <fill>
      <patternFill patternType="solid">
        <fgColor rgb="FFFF0000"/>
        <bgColor indexed="64"/>
      </patternFill>
    </fill>
    <fill>
      <patternFill patternType="solid">
        <fgColor rgb="FF999999"/>
        <bgColor rgb="FF999999"/>
      </patternFill>
    </fill>
    <fill>
      <patternFill patternType="solid">
        <fgColor rgb="FFFFFF00"/>
        <bgColor rgb="FFFF0000"/>
      </patternFill>
    </fill>
    <fill>
      <patternFill patternType="solid">
        <fgColor theme="0"/>
        <bgColor indexed="64"/>
      </patternFill>
    </fill>
    <fill>
      <patternFill patternType="solid">
        <fgColor theme="0"/>
        <bgColor theme="0"/>
      </patternFill>
    </fill>
    <fill>
      <patternFill patternType="solid">
        <fgColor rgb="FFC9DAF8"/>
        <bgColor rgb="FFC9DAF8"/>
      </patternFill>
    </fill>
  </fills>
  <borders count="12">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58">
    <xf numFmtId="0" fontId="0" fillId="0" borderId="0" xfId="0" applyFont="1" applyAlignment="1"/>
    <xf numFmtId="0" fontId="6" fillId="0" borderId="0" xfId="0" applyFont="1"/>
    <xf numFmtId="0" fontId="6" fillId="5" borderId="0" xfId="0" applyFont="1" applyFill="1"/>
    <xf numFmtId="0" fontId="7" fillId="13" borderId="10" xfId="0" applyFont="1" applyFill="1" applyBorder="1" applyAlignment="1">
      <alignment horizontal="center" vertical="center" wrapText="1"/>
    </xf>
    <xf numFmtId="0" fontId="13" fillId="10" borderId="4" xfId="0" applyFont="1" applyFill="1" applyBorder="1" applyAlignment="1">
      <alignment vertical="center" wrapText="1"/>
    </xf>
    <xf numFmtId="164" fontId="13" fillId="0" borderId="10" xfId="0" applyNumberFormat="1" applyFont="1" applyBorder="1" applyAlignment="1">
      <alignment horizontal="center" vertical="center" wrapText="1"/>
    </xf>
    <xf numFmtId="0" fontId="1" fillId="0" borderId="10" xfId="0" applyFont="1" applyBorder="1" applyAlignment="1">
      <alignment vertical="center" wrapText="1"/>
    </xf>
    <xf numFmtId="0" fontId="14" fillId="0" borderId="10" xfId="0" applyFont="1" applyBorder="1" applyAlignment="1">
      <alignment horizontal="center" vertical="center" wrapText="1"/>
    </xf>
    <xf numFmtId="165" fontId="1" fillId="0" borderId="10" xfId="0" applyNumberFormat="1" applyFont="1" applyBorder="1" applyAlignment="1">
      <alignment horizontal="center" vertical="center" wrapText="1"/>
    </xf>
    <xf numFmtId="10" fontId="7" fillId="10" borderId="10" xfId="0" applyNumberFormat="1" applyFont="1" applyFill="1" applyBorder="1" applyAlignment="1">
      <alignment horizontal="center" vertical="center"/>
    </xf>
    <xf numFmtId="0" fontId="15" fillId="0" borderId="10" xfId="0" applyFont="1" applyBorder="1" applyAlignment="1">
      <alignment horizontal="left" vertical="top" wrapText="1"/>
    </xf>
    <xf numFmtId="10" fontId="16" fillId="15" borderId="2" xfId="0" applyNumberFormat="1" applyFont="1" applyFill="1" applyBorder="1" applyAlignment="1">
      <alignment horizontal="center" vertical="top"/>
    </xf>
    <xf numFmtId="0" fontId="17" fillId="5" borderId="2" xfId="0" applyFont="1" applyFill="1" applyBorder="1" applyAlignment="1">
      <alignment vertical="top"/>
    </xf>
    <xf numFmtId="0" fontId="15" fillId="0" borderId="2" xfId="0" applyFont="1" applyBorder="1" applyAlignment="1">
      <alignment horizontal="left" vertical="top"/>
    </xf>
    <xf numFmtId="0" fontId="10" fillId="0" borderId="10" xfId="0" applyFont="1" applyBorder="1" applyAlignment="1">
      <alignment horizontal="left" vertical="top" wrapText="1"/>
    </xf>
    <xf numFmtId="10" fontId="20" fillId="0" borderId="0" xfId="0" applyNumberFormat="1" applyFont="1"/>
    <xf numFmtId="0" fontId="1" fillId="0" borderId="10" xfId="0" applyFont="1" applyBorder="1" applyAlignment="1">
      <alignment horizontal="left" vertical="top" wrapText="1"/>
    </xf>
    <xf numFmtId="10" fontId="7" fillId="0" borderId="10" xfId="0" applyNumberFormat="1" applyFont="1" applyBorder="1" applyAlignment="1">
      <alignment horizontal="center" vertical="top"/>
    </xf>
    <xf numFmtId="0" fontId="13" fillId="5" borderId="10" xfId="0" applyFont="1" applyFill="1" applyBorder="1" applyAlignment="1">
      <alignment vertical="top"/>
    </xf>
    <xf numFmtId="0" fontId="21" fillId="0" borderId="10" xfId="0" applyFont="1" applyBorder="1" applyAlignment="1">
      <alignment horizontal="left" vertical="top" wrapText="1"/>
    </xf>
    <xf numFmtId="0" fontId="22" fillId="0" borderId="10" xfId="0" applyFont="1" applyBorder="1" applyAlignment="1">
      <alignment horizontal="center" vertical="center" wrapText="1"/>
    </xf>
    <xf numFmtId="0" fontId="1" fillId="0" borderId="0" xfId="0" applyFont="1" applyAlignment="1">
      <alignment vertical="top" wrapText="1"/>
    </xf>
    <xf numFmtId="0" fontId="1" fillId="15" borderId="10" xfId="0" applyFont="1" applyFill="1" applyBorder="1" applyAlignment="1">
      <alignment horizontal="left" vertical="top" wrapText="1"/>
    </xf>
    <xf numFmtId="0" fontId="10" fillId="16" borderId="10" xfId="0" applyFont="1" applyFill="1" applyBorder="1" applyAlignment="1">
      <alignment horizontal="left" vertical="top" wrapText="1"/>
    </xf>
    <xf numFmtId="0" fontId="1" fillId="0" borderId="10" xfId="0" applyFont="1" applyBorder="1" applyAlignment="1">
      <alignment horizontal="center" vertical="center" wrapText="1"/>
    </xf>
    <xf numFmtId="0" fontId="23" fillId="0" borderId="0" xfId="0" applyFont="1" applyAlignment="1">
      <alignment vertical="top" wrapText="1"/>
    </xf>
    <xf numFmtId="0" fontId="13" fillId="10" borderId="10" xfId="0" applyFont="1" applyFill="1" applyBorder="1" applyAlignment="1">
      <alignment vertical="center" wrapText="1"/>
    </xf>
    <xf numFmtId="0" fontId="1" fillId="0" borderId="10" xfId="0" applyFont="1" applyBorder="1" applyAlignment="1">
      <alignment vertical="center"/>
    </xf>
    <xf numFmtId="0" fontId="24" fillId="15" borderId="0" xfId="0" applyFont="1" applyFill="1" applyAlignment="1">
      <alignment vertical="top" wrapText="1"/>
    </xf>
    <xf numFmtId="0" fontId="25" fillId="15" borderId="0" xfId="0" applyFont="1" applyFill="1" applyAlignment="1">
      <alignment vertical="center" wrapText="1"/>
    </xf>
    <xf numFmtId="10" fontId="7" fillId="15" borderId="10" xfId="0" applyNumberFormat="1" applyFont="1" applyFill="1" applyBorder="1" applyAlignment="1">
      <alignment horizontal="center" vertical="top"/>
    </xf>
    <xf numFmtId="0" fontId="1" fillId="0" borderId="0" xfId="0" applyFont="1" applyAlignment="1">
      <alignment vertical="center" wrapText="1"/>
    </xf>
    <xf numFmtId="0" fontId="13" fillId="5" borderId="10" xfId="0" applyFont="1" applyFill="1" applyBorder="1" applyAlignment="1">
      <alignment vertical="top" wrapText="1"/>
    </xf>
    <xf numFmtId="0" fontId="13" fillId="15" borderId="10" xfId="0" applyFont="1" applyFill="1" applyBorder="1" applyAlignment="1">
      <alignment vertical="top" wrapText="1"/>
    </xf>
    <xf numFmtId="0" fontId="26" fillId="15" borderId="0" xfId="0" applyFont="1" applyFill="1" applyAlignment="1">
      <alignment vertical="center" wrapText="1"/>
    </xf>
    <xf numFmtId="10" fontId="7" fillId="0" borderId="10" xfId="0" applyNumberFormat="1" applyFont="1" applyBorder="1" applyAlignment="1">
      <alignment horizontal="center" vertical="top"/>
    </xf>
    <xf numFmtId="9" fontId="7" fillId="0" borderId="10" xfId="0" applyNumberFormat="1" applyFont="1" applyBorder="1" applyAlignment="1">
      <alignment horizontal="center" vertical="top"/>
    </xf>
    <xf numFmtId="9" fontId="7" fillId="0" borderId="10" xfId="0" applyNumberFormat="1" applyFont="1" applyBorder="1" applyAlignment="1">
      <alignment horizontal="center" vertical="top" wrapText="1"/>
    </xf>
    <xf numFmtId="9" fontId="20" fillId="0" borderId="0" xfId="0" applyNumberFormat="1" applyFont="1"/>
    <xf numFmtId="9" fontId="7" fillId="15" borderId="10" xfId="0" applyNumberFormat="1" applyFont="1" applyFill="1" applyBorder="1" applyAlignment="1">
      <alignment horizontal="center" vertical="top"/>
    </xf>
    <xf numFmtId="10" fontId="10" fillId="0" borderId="10" xfId="0" applyNumberFormat="1" applyFont="1" applyBorder="1" applyAlignment="1">
      <alignment horizontal="left" vertical="top" wrapText="1"/>
    </xf>
    <xf numFmtId="0" fontId="1" fillId="0" borderId="10" xfId="0" applyFont="1" applyBorder="1" applyAlignment="1">
      <alignment horizontal="left" vertical="top" wrapText="1"/>
    </xf>
    <xf numFmtId="0" fontId="13" fillId="0" borderId="0" xfId="0" applyFont="1"/>
    <xf numFmtId="0" fontId="1" fillId="0" borderId="0" xfId="0" applyFont="1" applyAlignment="1">
      <alignment wrapText="1"/>
    </xf>
    <xf numFmtId="0" fontId="13" fillId="0" borderId="0" xfId="0" applyFont="1" applyAlignment="1">
      <alignment vertical="center"/>
    </xf>
    <xf numFmtId="1" fontId="18" fillId="0" borderId="0" xfId="0" applyNumberFormat="1" applyFont="1"/>
    <xf numFmtId="1" fontId="19" fillId="0" borderId="0" xfId="0" applyNumberFormat="1" applyFont="1" applyAlignment="1">
      <alignment horizontal="center" vertical="center"/>
    </xf>
    <xf numFmtId="0" fontId="1" fillId="0" borderId="0" xfId="0" applyFont="1" applyAlignment="1">
      <alignment vertical="top" wrapText="1"/>
    </xf>
    <xf numFmtId="0" fontId="18" fillId="0" borderId="0" xfId="0" applyFont="1"/>
    <xf numFmtId="0" fontId="20" fillId="0" borderId="0" xfId="0" applyFont="1"/>
    <xf numFmtId="1" fontId="1" fillId="0" borderId="0" xfId="0" applyNumberFormat="1" applyFont="1"/>
    <xf numFmtId="0" fontId="1" fillId="0" borderId="0" xfId="0" applyFont="1"/>
    <xf numFmtId="0" fontId="0" fillId="0" borderId="0" xfId="0" applyFont="1" applyAlignment="1"/>
    <xf numFmtId="0" fontId="0" fillId="0" borderId="2" xfId="0" applyBorder="1" applyAlignment="1">
      <alignment horizontal="left" vertical="top" wrapText="1"/>
    </xf>
    <xf numFmtId="10" fontId="0" fillId="0" borderId="0" xfId="0" applyNumberFormat="1" applyFont="1" applyAlignment="1">
      <alignment horizontal="center" vertical="center"/>
    </xf>
    <xf numFmtId="10" fontId="30" fillId="0" borderId="0" xfId="0" applyNumberFormat="1" applyFont="1" applyAlignment="1">
      <alignment horizontal="center" vertical="center"/>
    </xf>
    <xf numFmtId="0" fontId="31" fillId="0" borderId="10" xfId="0" applyFont="1" applyBorder="1" applyAlignment="1">
      <alignment horizontal="left" vertical="top" wrapText="1"/>
    </xf>
    <xf numFmtId="0" fontId="31" fillId="0" borderId="10" xfId="0" applyFont="1" applyBorder="1" applyAlignment="1">
      <alignment vertical="center" wrapText="1"/>
    </xf>
    <xf numFmtId="0" fontId="11" fillId="14" borderId="4" xfId="0" applyFont="1" applyFill="1" applyBorder="1" applyAlignment="1">
      <alignment horizontal="center" vertical="center" wrapText="1"/>
    </xf>
    <xf numFmtId="0" fontId="5" fillId="0" borderId="7" xfId="0" applyFont="1" applyBorder="1"/>
    <xf numFmtId="0" fontId="12" fillId="14" borderId="4" xfId="0" applyFont="1" applyFill="1" applyBorder="1" applyAlignment="1">
      <alignment horizontal="center" vertical="center" textRotation="90" wrapText="1"/>
    </xf>
    <xf numFmtId="0" fontId="9" fillId="11" borderId="4" xfId="0" applyFont="1" applyFill="1" applyBorder="1" applyAlignment="1">
      <alignment horizontal="center" vertical="center" textRotation="90" wrapText="1"/>
    </xf>
    <xf numFmtId="0" fontId="8" fillId="12" borderId="4" xfId="0" applyFont="1" applyFill="1" applyBorder="1" applyAlignment="1">
      <alignment horizontal="center" vertical="center" wrapText="1"/>
    </xf>
    <xf numFmtId="0" fontId="8" fillId="13" borderId="1" xfId="0" applyFont="1" applyFill="1" applyBorder="1" applyAlignment="1">
      <alignment vertical="top" wrapText="1"/>
    </xf>
    <xf numFmtId="0" fontId="5" fillId="0" borderId="3" xfId="0" applyFont="1" applyBorder="1"/>
    <xf numFmtId="0" fontId="5" fillId="0" borderId="2" xfId="0" applyFont="1" applyBorder="1"/>
    <xf numFmtId="0" fontId="7" fillId="13" borderId="4" xfId="0" applyFont="1" applyFill="1" applyBorder="1" applyAlignment="1">
      <alignment horizontal="center" vertical="center" wrapText="1"/>
    </xf>
    <xf numFmtId="0" fontId="10" fillId="13" borderId="4" xfId="0" applyFont="1" applyFill="1" applyBorder="1" applyAlignment="1">
      <alignment horizontal="center" vertical="center" textRotation="90" wrapText="1"/>
    </xf>
    <xf numFmtId="0" fontId="8" fillId="10" borderId="4"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5" fillId="0" borderId="6" xfId="0" applyFont="1" applyBorder="1"/>
    <xf numFmtId="0" fontId="5" fillId="0" borderId="8" xfId="0" applyFont="1" applyBorder="1"/>
    <xf numFmtId="0" fontId="5" fillId="0" borderId="9" xfId="0" applyFont="1" applyBorder="1"/>
    <xf numFmtId="0" fontId="2" fillId="2" borderId="0" xfId="0" applyFont="1" applyFill="1" applyAlignment="1">
      <alignment vertical="center"/>
    </xf>
    <xf numFmtId="0" fontId="0" fillId="0" borderId="0" xfId="0" applyFont="1" applyAlignment="1"/>
    <xf numFmtId="0" fontId="3" fillId="3" borderId="0" xfId="0" applyFont="1" applyFill="1" applyAlignment="1">
      <alignment horizontal="center" vertical="center"/>
    </xf>
    <xf numFmtId="0" fontId="4" fillId="4" borderId="1" xfId="0" applyFont="1" applyFill="1" applyBorder="1" applyAlignment="1">
      <alignment horizontal="center" vertical="center"/>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6" fillId="8"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7" fillId="6" borderId="0" xfId="0" applyFont="1" applyFill="1" applyAlignment="1">
      <alignment vertical="center"/>
    </xf>
    <xf numFmtId="0" fontId="1" fillId="0" borderId="10" xfId="0" applyFont="1" applyBorder="1" applyAlignment="1">
      <alignment vertical="top" wrapText="1"/>
    </xf>
    <xf numFmtId="1" fontId="18" fillId="0" borderId="10" xfId="0" applyNumberFormat="1" applyFont="1" applyBorder="1" applyAlignment="1">
      <alignment horizontal="center" vertical="top" wrapText="1"/>
    </xf>
    <xf numFmtId="1" fontId="19" fillId="15" borderId="10" xfId="0" applyNumberFormat="1" applyFont="1" applyFill="1" applyBorder="1" applyAlignment="1">
      <alignment horizontal="center" vertical="top"/>
    </xf>
    <xf numFmtId="1" fontId="19" fillId="0" borderId="10" xfId="0" applyNumberFormat="1" applyFont="1" applyBorder="1" applyAlignment="1">
      <alignment horizontal="center" vertical="top"/>
    </xf>
    <xf numFmtId="1" fontId="19" fillId="12" borderId="10" xfId="0" applyNumberFormat="1" applyFont="1" applyFill="1" applyBorder="1" applyAlignment="1">
      <alignment horizontal="center" vertical="top"/>
    </xf>
    <xf numFmtId="10" fontId="19" fillId="12" borderId="10" xfId="0" applyNumberFormat="1" applyFont="1" applyFill="1" applyBorder="1" applyAlignment="1">
      <alignment horizontal="center" vertical="top"/>
    </xf>
    <xf numFmtId="0" fontId="1" fillId="0" borderId="10" xfId="0" applyFont="1" applyBorder="1" applyAlignment="1">
      <alignment vertical="top"/>
    </xf>
    <xf numFmtId="1" fontId="19" fillId="0" borderId="10" xfId="0" applyNumberFormat="1" applyFont="1" applyBorder="1" applyAlignment="1">
      <alignment horizontal="center" vertical="top" wrapText="1"/>
    </xf>
    <xf numFmtId="10" fontId="7" fillId="18" borderId="10" xfId="0" applyNumberFormat="1" applyFont="1" applyFill="1" applyBorder="1" applyAlignment="1">
      <alignment horizontal="center" vertical="top"/>
    </xf>
    <xf numFmtId="0" fontId="8" fillId="15" borderId="10" xfId="0" applyFont="1" applyFill="1" applyBorder="1" applyAlignment="1">
      <alignment horizontal="left" vertical="top" wrapText="1"/>
    </xf>
    <xf numFmtId="0" fontId="31" fillId="0" borderId="0" xfId="0" applyFont="1" applyAlignment="1">
      <alignment horizontal="left" vertical="center"/>
    </xf>
    <xf numFmtId="0" fontId="32" fillId="2" borderId="0" xfId="0" applyFont="1" applyFill="1" applyAlignment="1">
      <alignment vertical="center"/>
    </xf>
    <xf numFmtId="0" fontId="33" fillId="3" borderId="0" xfId="0" applyFont="1" applyFill="1" applyAlignment="1">
      <alignment horizontal="center" vertical="center"/>
    </xf>
    <xf numFmtId="0" fontId="34" fillId="4" borderId="1" xfId="0" applyFont="1" applyFill="1" applyBorder="1" applyAlignment="1">
      <alignment horizontal="center" vertical="center"/>
    </xf>
    <xf numFmtId="0" fontId="35" fillId="0" borderId="2" xfId="0" applyFont="1" applyBorder="1"/>
    <xf numFmtId="0" fontId="31" fillId="0" borderId="0" xfId="0" applyFont="1"/>
    <xf numFmtId="0" fontId="36" fillId="19" borderId="0" xfId="0" applyFont="1" applyFill="1"/>
    <xf numFmtId="0" fontId="37" fillId="6" borderId="0" xfId="0" applyFont="1" applyFill="1" applyAlignment="1">
      <alignment vertical="center"/>
    </xf>
    <xf numFmtId="0" fontId="38" fillId="6" borderId="1" xfId="0" applyFont="1" applyFill="1" applyBorder="1" applyAlignment="1">
      <alignment horizontal="center" vertical="center" wrapText="1"/>
    </xf>
    <xf numFmtId="0" fontId="35" fillId="0" borderId="3" xfId="0" applyFont="1" applyBorder="1"/>
    <xf numFmtId="0" fontId="38" fillId="7" borderId="1" xfId="0" applyFont="1" applyFill="1" applyBorder="1" applyAlignment="1">
      <alignment horizontal="center" vertical="center" wrapText="1"/>
    </xf>
    <xf numFmtId="0" fontId="31" fillId="8" borderId="1" xfId="0" applyFont="1" applyFill="1" applyBorder="1" applyAlignment="1">
      <alignment horizontal="center" vertical="center" wrapText="1"/>
    </xf>
    <xf numFmtId="0" fontId="31" fillId="9" borderId="1" xfId="0" applyFont="1" applyFill="1" applyBorder="1" applyAlignment="1">
      <alignment horizontal="center" vertical="center" wrapText="1"/>
    </xf>
    <xf numFmtId="0" fontId="38" fillId="10" borderId="4" xfId="0" applyFont="1" applyFill="1" applyBorder="1" applyAlignment="1">
      <alignment horizontal="center" vertical="center" wrapText="1"/>
    </xf>
    <xf numFmtId="0" fontId="38" fillId="10" borderId="5" xfId="0" applyFont="1" applyFill="1" applyBorder="1" applyAlignment="1">
      <alignment horizontal="center" vertical="center" wrapText="1"/>
    </xf>
    <xf numFmtId="0" fontId="35" fillId="0" borderId="6" xfId="0" applyFont="1" applyBorder="1"/>
    <xf numFmtId="0" fontId="41" fillId="11" borderId="4" xfId="0" applyFont="1" applyFill="1" applyBorder="1" applyAlignment="1">
      <alignment horizontal="center" vertical="center" textRotation="90" wrapText="1"/>
    </xf>
    <xf numFmtId="0" fontId="38" fillId="12" borderId="4" xfId="0" applyFont="1" applyFill="1" applyBorder="1" applyAlignment="1">
      <alignment horizontal="center" vertical="center" wrapText="1"/>
    </xf>
    <xf numFmtId="0" fontId="42" fillId="13" borderId="1" xfId="0" applyFont="1" applyFill="1" applyBorder="1" applyAlignment="1">
      <alignment vertical="top" wrapText="1"/>
    </xf>
    <xf numFmtId="0" fontId="37" fillId="13" borderId="4" xfId="0" applyFont="1" applyFill="1" applyBorder="1" applyAlignment="1">
      <alignment horizontal="center" vertical="center" wrapText="1"/>
    </xf>
    <xf numFmtId="0" fontId="37" fillId="13" borderId="4" xfId="0" applyFont="1" applyFill="1" applyBorder="1" applyAlignment="1">
      <alignment horizontal="center" vertical="center" textRotation="90" wrapText="1"/>
    </xf>
    <xf numFmtId="0" fontId="37" fillId="14" borderId="4" xfId="0" applyFont="1" applyFill="1" applyBorder="1" applyAlignment="1">
      <alignment horizontal="center" vertical="center" wrapText="1"/>
    </xf>
    <xf numFmtId="0" fontId="43" fillId="14" borderId="4" xfId="0" applyFont="1" applyFill="1" applyBorder="1" applyAlignment="1">
      <alignment horizontal="center" vertical="center" textRotation="90" wrapText="1"/>
    </xf>
    <xf numFmtId="0" fontId="35" fillId="0" borderId="7" xfId="0" applyFont="1" applyBorder="1"/>
    <xf numFmtId="0" fontId="35" fillId="0" borderId="8" xfId="0" applyFont="1" applyBorder="1"/>
    <xf numFmtId="0" fontId="35" fillId="0" borderId="9" xfId="0" applyFont="1" applyBorder="1"/>
    <xf numFmtId="0" fontId="37" fillId="13" borderId="10" xfId="0" applyFont="1" applyFill="1" applyBorder="1" applyAlignment="1">
      <alignment horizontal="center" wrapText="1"/>
    </xf>
    <xf numFmtId="0" fontId="44" fillId="0" borderId="0" xfId="0" applyFont="1"/>
    <xf numFmtId="0" fontId="38" fillId="10" borderId="4" xfId="0" applyFont="1" applyFill="1" applyBorder="1" applyAlignment="1">
      <alignment horizontal="center" vertical="center"/>
    </xf>
    <xf numFmtId="0" fontId="38" fillId="10" borderId="4" xfId="0" applyFont="1" applyFill="1" applyBorder="1" applyAlignment="1">
      <alignment vertical="center"/>
    </xf>
    <xf numFmtId="164" fontId="38" fillId="0" borderId="10" xfId="0" applyNumberFormat="1" applyFont="1" applyBorder="1" applyAlignment="1">
      <alignment horizontal="center" vertical="center"/>
    </xf>
    <xf numFmtId="0" fontId="31" fillId="0" borderId="10" xfId="0" applyFont="1" applyBorder="1" applyAlignment="1">
      <alignment horizontal="left" vertical="center" wrapText="1"/>
    </xf>
    <xf numFmtId="165" fontId="31" fillId="0" borderId="10" xfId="0" applyNumberFormat="1" applyFont="1" applyBorder="1" applyAlignment="1">
      <alignment horizontal="center" vertical="center" wrapText="1"/>
    </xf>
    <xf numFmtId="10" fontId="37" fillId="10" borderId="10" xfId="0" applyNumberFormat="1" applyFont="1" applyFill="1" applyBorder="1" applyAlignment="1">
      <alignment horizontal="center" vertical="center"/>
    </xf>
    <xf numFmtId="0" fontId="31" fillId="10" borderId="10" xfId="0" applyFont="1" applyFill="1" applyBorder="1" applyAlignment="1">
      <alignment horizontal="center" vertical="center"/>
    </xf>
    <xf numFmtId="10" fontId="37" fillId="15" borderId="10" xfId="0" applyNumberFormat="1" applyFont="1" applyFill="1" applyBorder="1" applyAlignment="1">
      <alignment horizontal="left" vertical="top"/>
    </xf>
    <xf numFmtId="0" fontId="31" fillId="20" borderId="10" xfId="0" applyFont="1" applyFill="1" applyBorder="1" applyAlignment="1">
      <alignment horizontal="left" vertical="top" wrapText="1"/>
    </xf>
    <xf numFmtId="0" fontId="31" fillId="15" borderId="10" xfId="0" applyFont="1" applyFill="1" applyBorder="1" applyAlignment="1">
      <alignment horizontal="left" vertical="top" wrapText="1"/>
    </xf>
    <xf numFmtId="0" fontId="45" fillId="0" borderId="10" xfId="0" applyFont="1" applyBorder="1" applyAlignment="1">
      <alignment horizontal="left" vertical="top" wrapText="1"/>
    </xf>
    <xf numFmtId="0" fontId="45" fillId="12" borderId="10" xfId="0" applyFont="1" applyFill="1" applyBorder="1" applyAlignment="1">
      <alignment horizontal="left" vertical="top" wrapText="1"/>
    </xf>
    <xf numFmtId="10" fontId="45" fillId="12" borderId="10" xfId="0" applyNumberFormat="1" applyFont="1" applyFill="1" applyBorder="1" applyAlignment="1">
      <alignment horizontal="left" vertical="top"/>
    </xf>
    <xf numFmtId="10" fontId="37" fillId="21" borderId="10" xfId="0" applyNumberFormat="1" applyFont="1" applyFill="1" applyBorder="1" applyAlignment="1">
      <alignment horizontal="left" vertical="top"/>
    </xf>
    <xf numFmtId="10" fontId="44" fillId="0" borderId="0" xfId="0" applyNumberFormat="1" applyFont="1"/>
    <xf numFmtId="0" fontId="25" fillId="15" borderId="10" xfId="0" applyFont="1" applyFill="1" applyBorder="1" applyAlignment="1">
      <alignment horizontal="left" vertical="top" wrapText="1"/>
    </xf>
    <xf numFmtId="10" fontId="37" fillId="22" borderId="10" xfId="0" applyNumberFormat="1" applyFont="1" applyFill="1" applyBorder="1" applyAlignment="1">
      <alignment horizontal="left" vertical="top"/>
    </xf>
    <xf numFmtId="0" fontId="47" fillId="15" borderId="0" xfId="0" applyFont="1" applyFill="1" applyAlignment="1">
      <alignment horizontal="left" vertical="top" wrapText="1"/>
    </xf>
    <xf numFmtId="0" fontId="47" fillId="15" borderId="10" xfId="0" applyFont="1" applyFill="1" applyBorder="1" applyAlignment="1">
      <alignment horizontal="left" vertical="top" wrapText="1"/>
    </xf>
    <xf numFmtId="10" fontId="37" fillId="0" borderId="10" xfId="0" applyNumberFormat="1" applyFont="1" applyBorder="1" applyAlignment="1">
      <alignment horizontal="left" vertical="top"/>
    </xf>
    <xf numFmtId="10" fontId="45" fillId="12" borderId="10" xfId="0" applyNumberFormat="1" applyFont="1" applyFill="1" applyBorder="1" applyAlignment="1">
      <alignment horizontal="left" vertical="top" wrapText="1"/>
    </xf>
    <xf numFmtId="10" fontId="37" fillId="0" borderId="10" xfId="0" applyNumberFormat="1" applyFont="1" applyBorder="1" applyAlignment="1">
      <alignment horizontal="left" vertical="top" wrapText="1"/>
    </xf>
    <xf numFmtId="0" fontId="25" fillId="15" borderId="0" xfId="0" applyFont="1" applyFill="1" applyAlignment="1">
      <alignment horizontal="left" vertical="top" wrapText="1"/>
    </xf>
    <xf numFmtId="0" fontId="31" fillId="23" borderId="10" xfId="0" applyFont="1" applyFill="1" applyBorder="1" applyAlignment="1">
      <alignment horizontal="left" vertical="top" wrapText="1"/>
    </xf>
    <xf numFmtId="10" fontId="37" fillId="24" borderId="10" xfId="0" applyNumberFormat="1" applyFont="1" applyFill="1" applyBorder="1" applyAlignment="1">
      <alignment horizontal="left" vertical="top" wrapText="1"/>
    </xf>
    <xf numFmtId="164" fontId="38" fillId="0" borderId="4" xfId="0" applyNumberFormat="1" applyFont="1" applyBorder="1" applyAlignment="1">
      <alignment horizontal="center" vertical="center"/>
    </xf>
    <xf numFmtId="0" fontId="31" fillId="0" borderId="4" xfId="0" applyFont="1" applyBorder="1" applyAlignment="1">
      <alignment horizontal="left" vertical="center" wrapText="1"/>
    </xf>
    <xf numFmtId="0" fontId="0" fillId="0" borderId="10" xfId="0" applyBorder="1" applyAlignment="1">
      <alignment horizontal="left" vertical="top" wrapText="1"/>
    </xf>
    <xf numFmtId="10" fontId="30" fillId="0" borderId="2" xfId="0" applyNumberFormat="1" applyFont="1" applyBorder="1" applyAlignment="1">
      <alignment horizontal="left" vertical="top"/>
    </xf>
    <xf numFmtId="0" fontId="40" fillId="0" borderId="2" xfId="0" applyFont="1" applyBorder="1" applyAlignment="1">
      <alignment horizontal="left" vertical="top" wrapText="1"/>
    </xf>
    <xf numFmtId="0" fontId="40" fillId="20" borderId="2" xfId="0" applyFont="1" applyFill="1" applyBorder="1" applyAlignment="1">
      <alignment horizontal="left" vertical="top"/>
    </xf>
    <xf numFmtId="0" fontId="45" fillId="0" borderId="2" xfId="0" applyFont="1" applyBorder="1" applyAlignment="1">
      <alignment horizontal="left" vertical="top" wrapText="1"/>
    </xf>
    <xf numFmtId="0" fontId="38" fillId="10" borderId="10" xfId="0" applyFont="1" applyFill="1" applyBorder="1" applyAlignment="1">
      <alignment horizontal="center" vertical="center"/>
    </xf>
    <xf numFmtId="0" fontId="38" fillId="10" borderId="10" xfId="0" applyFont="1" applyFill="1" applyBorder="1" applyAlignment="1">
      <alignment vertical="center"/>
    </xf>
    <xf numFmtId="10" fontId="37" fillId="18" borderId="10" xfId="0" applyNumberFormat="1" applyFont="1" applyFill="1" applyBorder="1" applyAlignment="1">
      <alignment horizontal="left" vertical="top"/>
    </xf>
    <xf numFmtId="0" fontId="37" fillId="10" borderId="10" xfId="0" applyFont="1" applyFill="1" applyBorder="1" applyAlignment="1">
      <alignment horizontal="center" vertical="center"/>
    </xf>
    <xf numFmtId="9" fontId="37" fillId="25" borderId="10" xfId="0" applyNumberFormat="1" applyFont="1" applyFill="1" applyBorder="1" applyAlignment="1">
      <alignment horizontal="left" vertical="top"/>
    </xf>
    <xf numFmtId="10" fontId="30" fillId="15" borderId="2" xfId="0" applyNumberFormat="1" applyFont="1" applyFill="1" applyBorder="1" applyAlignment="1">
      <alignment horizontal="left" vertical="top"/>
    </xf>
    <xf numFmtId="10" fontId="32" fillId="0" borderId="10" xfId="0" applyNumberFormat="1" applyFont="1" applyBorder="1" applyAlignment="1">
      <alignment horizontal="left" vertical="top"/>
    </xf>
    <xf numFmtId="10" fontId="37" fillId="23" borderId="10" xfId="0" applyNumberFormat="1" applyFont="1" applyFill="1" applyBorder="1" applyAlignment="1">
      <alignment horizontal="left" vertical="top"/>
    </xf>
    <xf numFmtId="0" fontId="48" fillId="15" borderId="0" xfId="0" applyFont="1" applyFill="1" applyAlignment="1">
      <alignment horizontal="left" vertical="top" wrapText="1"/>
    </xf>
    <xf numFmtId="10" fontId="37" fillId="0" borderId="4" xfId="0" applyNumberFormat="1" applyFont="1" applyBorder="1" applyAlignment="1">
      <alignment horizontal="left" vertical="top"/>
    </xf>
    <xf numFmtId="0" fontId="31" fillId="0" borderId="4" xfId="0" applyFont="1" applyBorder="1" applyAlignment="1">
      <alignment horizontal="left" vertical="top" wrapText="1"/>
    </xf>
    <xf numFmtId="0" fontId="31" fillId="20" borderId="4" xfId="0" applyFont="1" applyFill="1" applyBorder="1" applyAlignment="1">
      <alignment horizontal="left" vertical="top" wrapText="1"/>
    </xf>
    <xf numFmtId="0" fontId="45" fillId="0" borderId="4" xfId="0" applyFont="1" applyBorder="1" applyAlignment="1">
      <alignment horizontal="left" vertical="top" wrapText="1"/>
    </xf>
    <xf numFmtId="10" fontId="37" fillId="26" borderId="10" xfId="0" applyNumberFormat="1" applyFont="1" applyFill="1" applyBorder="1" applyAlignment="1">
      <alignment horizontal="left" vertical="top"/>
    </xf>
    <xf numFmtId="164" fontId="49" fillId="15" borderId="10" xfId="0" applyNumberFormat="1" applyFont="1" applyFill="1" applyBorder="1" applyAlignment="1">
      <alignment horizontal="center" vertical="center"/>
    </xf>
    <xf numFmtId="0" fontId="49" fillId="15" borderId="10" xfId="0" applyFont="1" applyFill="1" applyBorder="1" applyAlignment="1">
      <alignment horizontal="left" vertical="center" wrapText="1"/>
    </xf>
    <xf numFmtId="165" fontId="49" fillId="15" borderId="10" xfId="0" applyNumberFormat="1" applyFont="1" applyFill="1" applyBorder="1" applyAlignment="1">
      <alignment horizontal="center" vertical="center" wrapText="1"/>
    </xf>
    <xf numFmtId="0" fontId="25" fillId="15" borderId="1" xfId="0" applyFont="1" applyFill="1" applyBorder="1" applyAlignment="1">
      <alignment horizontal="left" vertical="top" wrapText="1"/>
    </xf>
    <xf numFmtId="0" fontId="25" fillId="15" borderId="11" xfId="0" applyFont="1" applyFill="1" applyBorder="1" applyAlignment="1">
      <alignment horizontal="left" vertical="top" wrapText="1"/>
    </xf>
    <xf numFmtId="0" fontId="0" fillId="0" borderId="11" xfId="0" applyFont="1" applyBorder="1" applyAlignment="1"/>
    <xf numFmtId="0" fontId="31" fillId="20" borderId="11" xfId="0" applyFont="1" applyFill="1" applyBorder="1" applyAlignment="1">
      <alignment horizontal="left" vertical="top" wrapText="1"/>
    </xf>
    <xf numFmtId="0" fontId="31" fillId="0" borderId="11" xfId="0" applyFont="1" applyBorder="1" applyAlignment="1">
      <alignment horizontal="left" vertical="top" wrapText="1"/>
    </xf>
    <xf numFmtId="0" fontId="45" fillId="0" borderId="11" xfId="0" applyFont="1" applyBorder="1" applyAlignment="1">
      <alignment horizontal="left" vertical="top" wrapText="1"/>
    </xf>
    <xf numFmtId="0" fontId="31" fillId="0" borderId="0" xfId="0" applyFont="1" applyAlignment="1">
      <alignment horizontal="left" vertical="top" wrapText="1"/>
    </xf>
    <xf numFmtId="0" fontId="31" fillId="0" borderId="0" xfId="0" applyFont="1" applyAlignment="1">
      <alignment horizontal="left" vertical="top"/>
    </xf>
    <xf numFmtId="0" fontId="45" fillId="0" borderId="0" xfId="0" applyFont="1" applyAlignment="1">
      <alignment horizontal="left" vertical="top" wrapText="1"/>
    </xf>
    <xf numFmtId="0" fontId="31" fillId="0" borderId="0" xfId="0" applyFont="1" applyAlignment="1">
      <alignment vertical="top" wrapText="1"/>
    </xf>
    <xf numFmtId="0" fontId="31" fillId="0" borderId="0" xfId="0" applyFont="1" applyAlignment="1">
      <alignment vertical="top"/>
    </xf>
    <xf numFmtId="0" fontId="45" fillId="0" borderId="0" xfId="0" applyFont="1" applyAlignment="1">
      <alignment horizontal="center" vertical="top" wrapText="1"/>
    </xf>
    <xf numFmtId="0" fontId="45" fillId="0" borderId="0" xfId="0" applyFont="1" applyAlignment="1">
      <alignment vertical="top" wrapText="1"/>
    </xf>
    <xf numFmtId="0" fontId="31" fillId="0" borderId="0" xfId="0" applyFont="1" applyAlignment="1">
      <alignment horizontal="center" vertical="top" wrapText="1"/>
    </xf>
    <xf numFmtId="0" fontId="31" fillId="0" borderId="0" xfId="0" applyFont="1" applyAlignment="1">
      <alignment horizontal="center" vertical="top"/>
    </xf>
    <xf numFmtId="0" fontId="45" fillId="27" borderId="10" xfId="0" applyFont="1" applyFill="1" applyBorder="1" applyAlignment="1">
      <alignment horizontal="left" vertical="top" wrapText="1"/>
    </xf>
    <xf numFmtId="9" fontId="37" fillId="10" borderId="10" xfId="0" applyNumberFormat="1" applyFont="1" applyFill="1" applyBorder="1" applyAlignment="1">
      <alignment horizontal="center" vertical="center"/>
    </xf>
    <xf numFmtId="10" fontId="37" fillId="24" borderId="10" xfId="0" applyNumberFormat="1" applyFont="1" applyFill="1" applyBorder="1" applyAlignment="1">
      <alignment horizontal="left" vertical="top"/>
    </xf>
    <xf numFmtId="10" fontId="37" fillId="28" borderId="10" xfId="0" applyNumberFormat="1" applyFont="1" applyFill="1" applyBorder="1" applyAlignment="1">
      <alignment horizontal="left" vertical="top"/>
    </xf>
    <xf numFmtId="0" fontId="31" fillId="0" borderId="0" xfId="0" applyFont="1" applyAlignment="1"/>
    <xf numFmtId="0" fontId="0" fillId="0" borderId="0" xfId="0" applyFont="1" applyAlignment="1">
      <alignment horizontal="left"/>
    </xf>
    <xf numFmtId="0" fontId="31" fillId="0" borderId="0" xfId="0" applyFont="1" applyAlignment="1">
      <alignment horizontal="center"/>
    </xf>
    <xf numFmtId="0" fontId="50" fillId="6" borderId="1" xfId="0" applyFont="1" applyFill="1" applyBorder="1" applyAlignment="1">
      <alignment horizontal="center" vertical="center" wrapText="1"/>
    </xf>
    <xf numFmtId="0" fontId="51" fillId="0" borderId="3" xfId="0" applyFont="1" applyBorder="1"/>
    <xf numFmtId="0" fontId="51" fillId="0" borderId="2" xfId="0" applyFont="1" applyBorder="1"/>
    <xf numFmtId="0" fontId="38" fillId="11" borderId="4" xfId="0" applyFont="1" applyFill="1" applyBorder="1" applyAlignment="1">
      <alignment horizontal="center" vertical="center" textRotation="90" wrapText="1"/>
    </xf>
    <xf numFmtId="0" fontId="38" fillId="12" borderId="4" xfId="0" applyFont="1" applyFill="1" applyBorder="1" applyAlignment="1">
      <alignment horizontal="left" vertical="center" wrapText="1"/>
    </xf>
    <xf numFmtId="0" fontId="50" fillId="13" borderId="0" xfId="0" applyFont="1" applyFill="1" applyAlignment="1">
      <alignment horizontal="center" vertical="top" wrapText="1"/>
    </xf>
    <xf numFmtId="0" fontId="37" fillId="13" borderId="4" xfId="0" applyFont="1" applyFill="1" applyBorder="1" applyAlignment="1">
      <alignment horizontal="left" vertical="center" wrapText="1"/>
    </xf>
    <xf numFmtId="0" fontId="31" fillId="14" borderId="4" xfId="0" applyFont="1" applyFill="1" applyBorder="1" applyAlignment="1">
      <alignment horizontal="left" vertical="center" wrapText="1"/>
    </xf>
    <xf numFmtId="0" fontId="31" fillId="14" borderId="4" xfId="0" applyFont="1" applyFill="1" applyBorder="1" applyAlignment="1">
      <alignment horizontal="center" vertical="center" textRotation="90" wrapText="1"/>
    </xf>
    <xf numFmtId="0" fontId="52" fillId="0" borderId="7" xfId="0" applyFont="1" applyBorder="1"/>
    <xf numFmtId="0" fontId="35" fillId="0" borderId="7" xfId="0" applyFont="1" applyBorder="1" applyAlignment="1">
      <alignment horizontal="left"/>
    </xf>
    <xf numFmtId="0" fontId="44" fillId="0" borderId="0" xfId="0" applyFont="1" applyAlignment="1">
      <alignment horizontal="center" vertical="center"/>
    </xf>
    <xf numFmtId="0" fontId="38" fillId="10" borderId="10" xfId="0" applyFont="1" applyFill="1" applyBorder="1" applyAlignment="1">
      <alignment vertical="center" wrapText="1"/>
    </xf>
    <xf numFmtId="164" fontId="38" fillId="0" borderId="10" xfId="0" applyNumberFormat="1" applyFont="1" applyBorder="1" applyAlignment="1">
      <alignment horizontal="center" vertical="center" wrapText="1"/>
    </xf>
    <xf numFmtId="166" fontId="31" fillId="0" borderId="10" xfId="0" applyNumberFormat="1" applyFont="1" applyBorder="1" applyAlignment="1">
      <alignment horizontal="center" vertical="center" wrapText="1"/>
    </xf>
    <xf numFmtId="10" fontId="37" fillId="0" borderId="10" xfId="0" applyNumberFormat="1" applyFont="1" applyBorder="1" applyAlignment="1">
      <alignment horizontal="center" vertical="top" wrapText="1"/>
    </xf>
    <xf numFmtId="0" fontId="31" fillId="29" borderId="10" xfId="0" applyFont="1" applyFill="1" applyBorder="1" applyAlignment="1">
      <alignment horizontal="center" vertical="top" wrapText="1"/>
    </xf>
    <xf numFmtId="1" fontId="31" fillId="0" borderId="10" xfId="0" applyNumberFormat="1" applyFont="1" applyBorder="1" applyAlignment="1">
      <alignment horizontal="center" vertical="top"/>
    </xf>
    <xf numFmtId="1" fontId="45" fillId="12" borderId="10" xfId="0" applyNumberFormat="1" applyFont="1" applyFill="1" applyBorder="1" applyAlignment="1">
      <alignment horizontal="center" vertical="top"/>
    </xf>
    <xf numFmtId="0" fontId="53" fillId="0" borderId="10" xfId="0" applyFont="1" applyBorder="1" applyAlignment="1">
      <alignment horizontal="left" vertical="top" wrapText="1"/>
    </xf>
    <xf numFmtId="10" fontId="45" fillId="12" borderId="10" xfId="0" applyNumberFormat="1" applyFont="1" applyFill="1" applyBorder="1" applyAlignment="1">
      <alignment horizontal="center" vertical="top"/>
    </xf>
    <xf numFmtId="10" fontId="37" fillId="23" borderId="10" xfId="0" applyNumberFormat="1" applyFont="1" applyFill="1" applyBorder="1" applyAlignment="1">
      <alignment horizontal="center" vertical="top" wrapText="1"/>
    </xf>
    <xf numFmtId="10" fontId="44" fillId="0" borderId="0" xfId="0" applyNumberFormat="1" applyFont="1" applyAlignment="1">
      <alignment horizontal="center" vertical="center"/>
    </xf>
    <xf numFmtId="0" fontId="31" fillId="0" borderId="10" xfId="0" applyFont="1" applyBorder="1" applyAlignment="1">
      <alignment horizontal="center" vertical="top" wrapText="1"/>
    </xf>
    <xf numFmtId="10" fontId="37" fillId="27" borderId="10" xfId="0" applyNumberFormat="1" applyFont="1" applyFill="1" applyBorder="1" applyAlignment="1">
      <alignment horizontal="center" vertical="top" wrapText="1"/>
    </xf>
    <xf numFmtId="0" fontId="0" fillId="30" borderId="0" xfId="0" applyFont="1" applyFill="1" applyAlignment="1"/>
    <xf numFmtId="0" fontId="54" fillId="15" borderId="0" xfId="0" applyFont="1" applyFill="1" applyAlignment="1">
      <alignment horizontal="left" vertical="top"/>
    </xf>
    <xf numFmtId="9" fontId="37" fillId="0" borderId="10" xfId="0" applyNumberFormat="1" applyFont="1" applyBorder="1" applyAlignment="1">
      <alignment horizontal="center" vertical="top" wrapText="1"/>
    </xf>
    <xf numFmtId="0" fontId="55" fillId="0" borderId="10" xfId="0" applyFont="1" applyBorder="1" applyAlignment="1">
      <alignment horizontal="left" vertical="top" wrapText="1"/>
    </xf>
    <xf numFmtId="0" fontId="40" fillId="0" borderId="10" xfId="0" applyFont="1" applyBorder="1" applyAlignment="1">
      <alignment horizontal="left" vertical="top" wrapText="1"/>
    </xf>
    <xf numFmtId="10" fontId="30" fillId="0" borderId="2" xfId="0" applyNumberFormat="1" applyFont="1" applyBorder="1" applyAlignment="1">
      <alignment horizontal="center" vertical="top"/>
    </xf>
    <xf numFmtId="10" fontId="30" fillId="0" borderId="2" xfId="0" applyNumberFormat="1" applyFont="1" applyBorder="1" applyAlignment="1">
      <alignment horizontal="center" vertical="top" wrapText="1"/>
    </xf>
    <xf numFmtId="0" fontId="40" fillId="29" borderId="2" xfId="0" applyFont="1" applyFill="1" applyBorder="1" applyAlignment="1">
      <alignment horizontal="center" vertical="top"/>
    </xf>
    <xf numFmtId="0" fontId="61" fillId="0" borderId="10" xfId="0" applyFont="1" applyBorder="1" applyAlignment="1">
      <alignment horizontal="left" vertical="top" wrapText="1"/>
    </xf>
    <xf numFmtId="10" fontId="30" fillId="0" borderId="10" xfId="0" applyNumberFormat="1" applyFont="1" applyBorder="1" applyAlignment="1">
      <alignment horizontal="center" vertical="top" wrapText="1"/>
    </xf>
    <xf numFmtId="0" fontId="62" fillId="15" borderId="10" xfId="0" applyFont="1" applyFill="1" applyBorder="1" applyAlignment="1">
      <alignment horizontal="left" vertical="top" wrapText="1"/>
    </xf>
    <xf numFmtId="167" fontId="0" fillId="0" borderId="0" xfId="0" applyNumberFormat="1" applyFont="1" applyAlignment="1">
      <alignment horizontal="center" vertical="center"/>
    </xf>
    <xf numFmtId="10" fontId="63" fillId="18" borderId="0" xfId="0" applyNumberFormat="1" applyFont="1" applyFill="1" applyAlignment="1">
      <alignment horizontal="center" vertical="center"/>
    </xf>
    <xf numFmtId="166" fontId="31" fillId="15" borderId="10" xfId="0" applyNumberFormat="1" applyFont="1" applyFill="1" applyBorder="1" applyAlignment="1">
      <alignment horizontal="center" vertical="center" wrapText="1"/>
    </xf>
    <xf numFmtId="0" fontId="64" fillId="0" borderId="10" xfId="0" applyFont="1" applyBorder="1" applyAlignment="1">
      <alignment horizontal="center" vertical="top" wrapText="1"/>
    </xf>
    <xf numFmtId="10" fontId="37" fillId="16" borderId="10" xfId="0" applyNumberFormat="1" applyFont="1" applyFill="1" applyBorder="1" applyAlignment="1">
      <alignment horizontal="center" vertical="top" wrapText="1"/>
    </xf>
    <xf numFmtId="0" fontId="38" fillId="10" borderId="4" xfId="0" applyFont="1" applyFill="1" applyBorder="1" applyAlignment="1">
      <alignment vertical="center" wrapText="1"/>
    </xf>
    <xf numFmtId="164" fontId="38" fillId="15" borderId="10" xfId="0" applyNumberFormat="1" applyFont="1" applyFill="1" applyBorder="1" applyAlignment="1">
      <alignment horizontal="center" vertical="center" wrapText="1"/>
    </xf>
    <xf numFmtId="10" fontId="37" fillId="15" borderId="10" xfId="0" applyNumberFormat="1" applyFont="1" applyFill="1" applyBorder="1" applyAlignment="1">
      <alignment horizontal="center" vertical="top" wrapText="1"/>
    </xf>
    <xf numFmtId="10" fontId="37" fillId="18" borderId="10" xfId="0" applyNumberFormat="1" applyFont="1" applyFill="1" applyBorder="1" applyAlignment="1">
      <alignment horizontal="center" vertical="top" wrapText="1"/>
    </xf>
    <xf numFmtId="0" fontId="66" fillId="0" borderId="10" xfId="0" applyFont="1" applyBorder="1" applyAlignment="1">
      <alignment horizontal="left" vertical="top" wrapText="1"/>
    </xf>
    <xf numFmtId="0" fontId="40" fillId="0" borderId="10" xfId="0" applyFont="1" applyBorder="1" applyAlignment="1">
      <alignment horizontal="left" vertical="top"/>
    </xf>
    <xf numFmtId="0" fontId="40" fillId="0" borderId="2" xfId="0" applyFont="1" applyBorder="1" applyAlignment="1">
      <alignment horizontal="left" vertical="top"/>
    </xf>
    <xf numFmtId="0" fontId="31" fillId="0" borderId="10" xfId="0" applyFont="1" applyBorder="1" applyAlignment="1">
      <alignment horizontal="left" vertical="top"/>
    </xf>
    <xf numFmtId="0" fontId="45" fillId="0" borderId="10" xfId="0" applyFont="1" applyBorder="1" applyAlignment="1">
      <alignment horizontal="center" vertical="top" wrapText="1"/>
    </xf>
    <xf numFmtId="9" fontId="37" fillId="15" borderId="10" xfId="0" applyNumberFormat="1" applyFont="1" applyFill="1" applyBorder="1" applyAlignment="1">
      <alignment horizontal="center" vertical="top" wrapText="1"/>
    </xf>
    <xf numFmtId="9" fontId="44" fillId="0" borderId="0" xfId="0" applyNumberFormat="1" applyFont="1"/>
    <xf numFmtId="9" fontId="44" fillId="0" borderId="0" xfId="0" applyNumberFormat="1" applyFont="1" applyAlignment="1">
      <alignment horizontal="center" vertical="center"/>
    </xf>
    <xf numFmtId="0" fontId="37" fillId="0" borderId="10" xfId="0" applyFont="1" applyBorder="1" applyAlignment="1">
      <alignment horizontal="center" vertical="top" wrapText="1"/>
    </xf>
    <xf numFmtId="0" fontId="67" fillId="15" borderId="0" xfId="0" applyFont="1" applyFill="1" applyAlignment="1">
      <alignment horizontal="left" vertical="top" wrapText="1"/>
    </xf>
    <xf numFmtId="4" fontId="45" fillId="12" borderId="10" xfId="0" applyNumberFormat="1" applyFont="1" applyFill="1" applyBorder="1" applyAlignment="1">
      <alignment horizontal="center" vertical="top"/>
    </xf>
    <xf numFmtId="0" fontId="31" fillId="0" borderId="10" xfId="0" applyFont="1" applyBorder="1" applyAlignment="1">
      <alignment horizontal="center" vertical="center" wrapText="1"/>
    </xf>
    <xf numFmtId="0" fontId="38" fillId="15" borderId="10" xfId="0" applyFont="1" applyFill="1" applyBorder="1" applyAlignment="1">
      <alignment horizontal="left" vertical="top" wrapText="1"/>
    </xf>
    <xf numFmtId="0" fontId="68" fillId="0" borderId="10" xfId="0" applyFont="1" applyBorder="1" applyAlignment="1">
      <alignment horizontal="left" vertical="top" wrapText="1"/>
    </xf>
    <xf numFmtId="10" fontId="31" fillId="0" borderId="10" xfId="0" applyNumberFormat="1" applyFont="1" applyBorder="1" applyAlignment="1">
      <alignment horizontal="left" vertical="top" wrapText="1"/>
    </xf>
    <xf numFmtId="0" fontId="38" fillId="10" borderId="4" xfId="0" applyFont="1" applyFill="1" applyBorder="1" applyAlignment="1">
      <alignment vertical="center" wrapText="1"/>
    </xf>
    <xf numFmtId="0" fontId="31" fillId="0" borderId="0" xfId="0" applyFont="1" applyAlignment="1">
      <alignment vertical="center"/>
    </xf>
    <xf numFmtId="0" fontId="0" fillId="0" borderId="0" xfId="0" applyFont="1" applyAlignment="1">
      <alignment horizontal="center" vertical="top"/>
    </xf>
    <xf numFmtId="0" fontId="37" fillId="13" borderId="10" xfId="0" applyFont="1" applyFill="1" applyBorder="1" applyAlignment="1">
      <alignment horizontal="center" vertical="top" wrapText="1"/>
    </xf>
    <xf numFmtId="0" fontId="31" fillId="0" borderId="0" xfId="0" applyFont="1" applyAlignment="1">
      <alignment horizontal="center" vertical="center"/>
    </xf>
    <xf numFmtId="0" fontId="69" fillId="3" borderId="0" xfId="0" applyFont="1" applyFill="1" applyAlignment="1">
      <alignment horizontal="center" vertical="center"/>
    </xf>
    <xf numFmtId="0" fontId="70" fillId="4" borderId="1" xfId="0" applyFont="1" applyFill="1" applyBorder="1" applyAlignment="1">
      <alignment horizontal="center" vertical="center"/>
    </xf>
    <xf numFmtId="0" fontId="55" fillId="0" borderId="0" xfId="0" applyFont="1"/>
    <xf numFmtId="0" fontId="71" fillId="0" borderId="0" xfId="0" applyFont="1"/>
    <xf numFmtId="0" fontId="38" fillId="10" borderId="0" xfId="0" applyFont="1" applyFill="1" applyAlignment="1">
      <alignment horizontal="center" vertical="center" wrapText="1"/>
    </xf>
    <xf numFmtId="0" fontId="64" fillId="11" borderId="4" xfId="0" applyFont="1" applyFill="1" applyBorder="1" applyAlignment="1">
      <alignment horizontal="center" vertical="center" textRotation="90" wrapText="1"/>
    </xf>
    <xf numFmtId="0" fontId="38" fillId="14" borderId="4" xfId="0" applyFont="1" applyFill="1" applyBorder="1" applyAlignment="1">
      <alignment horizontal="center" vertical="center" wrapText="1"/>
    </xf>
    <xf numFmtId="0" fontId="64" fillId="14" borderId="4" xfId="0" applyFont="1" applyFill="1" applyBorder="1" applyAlignment="1">
      <alignment horizontal="center" vertical="center" textRotation="90" wrapText="1"/>
    </xf>
    <xf numFmtId="0" fontId="72" fillId="0" borderId="7" xfId="0" applyFont="1" applyBorder="1"/>
    <xf numFmtId="0" fontId="37" fillId="13" borderId="10" xfId="0" applyFont="1" applyFill="1" applyBorder="1" applyAlignment="1">
      <alignment horizontal="center" vertical="center" wrapText="1"/>
    </xf>
    <xf numFmtId="0" fontId="43" fillId="10" borderId="4" xfId="0" applyFont="1" applyFill="1" applyBorder="1" applyAlignment="1">
      <alignment vertical="center" wrapText="1"/>
    </xf>
    <xf numFmtId="0" fontId="38" fillId="0" borderId="10" xfId="0" applyFont="1" applyBorder="1" applyAlignment="1">
      <alignment horizontal="center" vertical="center"/>
    </xf>
    <xf numFmtId="0" fontId="40" fillId="0" borderId="10" xfId="0" applyFont="1" applyBorder="1" applyAlignment="1">
      <alignment vertical="top" wrapText="1"/>
    </xf>
    <xf numFmtId="0" fontId="40" fillId="0" borderId="2" xfId="0" applyFont="1" applyBorder="1" applyAlignment="1">
      <alignment vertical="top" wrapText="1"/>
    </xf>
    <xf numFmtId="0" fontId="40" fillId="17" borderId="10" xfId="0" applyFont="1" applyFill="1" applyBorder="1" applyAlignment="1">
      <alignment vertical="top" wrapText="1"/>
    </xf>
    <xf numFmtId="0" fontId="40" fillId="0" borderId="2" xfId="0" applyFont="1" applyBorder="1" applyAlignment="1">
      <alignment vertical="top"/>
    </xf>
    <xf numFmtId="1" fontId="45" fillId="0" borderId="10" xfId="0" applyNumberFormat="1" applyFont="1" applyBorder="1" applyAlignment="1">
      <alignment horizontal="center" vertical="top"/>
    </xf>
    <xf numFmtId="0" fontId="31" fillId="0" borderId="10" xfId="0" applyFont="1" applyBorder="1" applyAlignment="1">
      <alignment vertical="top" wrapText="1"/>
    </xf>
    <xf numFmtId="10" fontId="37" fillId="0" borderId="10" xfId="0" applyNumberFormat="1" applyFont="1" applyBorder="1" applyAlignment="1">
      <alignment horizontal="center" vertical="top"/>
    </xf>
    <xf numFmtId="10" fontId="38" fillId="0" borderId="10" xfId="0" applyNumberFormat="1" applyFont="1" applyBorder="1" applyAlignment="1">
      <alignment horizontal="center" vertical="center"/>
    </xf>
    <xf numFmtId="0" fontId="31" fillId="5" borderId="10" xfId="0" applyFont="1" applyFill="1" applyBorder="1" applyAlignment="1">
      <alignment vertical="center"/>
    </xf>
    <xf numFmtId="0" fontId="31" fillId="0" borderId="10" xfId="0" applyFont="1" applyBorder="1" applyAlignment="1">
      <alignment vertical="center"/>
    </xf>
    <xf numFmtId="0" fontId="45" fillId="0" borderId="10" xfId="0" applyFont="1" applyBorder="1" applyAlignment="1">
      <alignment horizontal="center" vertical="top"/>
    </xf>
    <xf numFmtId="10" fontId="45" fillId="12" borderId="10" xfId="0" applyNumberFormat="1" applyFont="1" applyFill="1" applyBorder="1" applyAlignment="1">
      <alignment horizontal="center" vertical="center"/>
    </xf>
    <xf numFmtId="0" fontId="31" fillId="0" borderId="10" xfId="0" applyFont="1" applyBorder="1" applyAlignment="1">
      <alignment vertical="top"/>
    </xf>
    <xf numFmtId="10" fontId="37" fillId="23" borderId="10" xfId="0" applyNumberFormat="1" applyFont="1" applyFill="1" applyBorder="1" applyAlignment="1">
      <alignment horizontal="center" vertical="center"/>
    </xf>
    <xf numFmtId="10" fontId="37" fillId="15" borderId="10" xfId="0" applyNumberFormat="1" applyFont="1" applyFill="1" applyBorder="1" applyAlignment="1">
      <alignment horizontal="center" vertical="center" wrapText="1"/>
    </xf>
    <xf numFmtId="0" fontId="31" fillId="5" borderId="10" xfId="0" applyFont="1" applyFill="1" applyBorder="1" applyAlignment="1">
      <alignment vertical="center" wrapText="1"/>
    </xf>
    <xf numFmtId="0" fontId="31" fillId="31" borderId="10" xfId="0" applyFont="1" applyFill="1" applyBorder="1" applyAlignment="1">
      <alignment horizontal="left" vertical="center" wrapText="1"/>
    </xf>
    <xf numFmtId="10" fontId="37" fillId="0" borderId="10" xfId="0" applyNumberFormat="1" applyFont="1" applyBorder="1" applyAlignment="1">
      <alignment horizontal="center" vertical="center"/>
    </xf>
    <xf numFmtId="0" fontId="31" fillId="0" borderId="10" xfId="0" applyFont="1" applyBorder="1"/>
    <xf numFmtId="0" fontId="25" fillId="15" borderId="0" xfId="0" applyFont="1" applyFill="1" applyAlignment="1">
      <alignment vertical="top" wrapText="1"/>
    </xf>
    <xf numFmtId="0" fontId="25" fillId="15" borderId="10" xfId="0" applyFont="1" applyFill="1" applyBorder="1" applyAlignment="1">
      <alignment vertical="top" wrapText="1"/>
    </xf>
    <xf numFmtId="10" fontId="37" fillId="15" borderId="10" xfId="0" applyNumberFormat="1" applyFont="1" applyFill="1" applyBorder="1" applyAlignment="1">
      <alignment horizontal="center" vertical="top"/>
    </xf>
    <xf numFmtId="0" fontId="31" fillId="5" borderId="10" xfId="0" applyFont="1" applyFill="1" applyBorder="1" applyAlignment="1">
      <alignment vertical="top"/>
    </xf>
    <xf numFmtId="0" fontId="31" fillId="15" borderId="10" xfId="0" applyFont="1" applyFill="1" applyBorder="1" applyAlignment="1">
      <alignment vertical="top"/>
    </xf>
    <xf numFmtId="0" fontId="60" fillId="0" borderId="10" xfId="0" applyFont="1" applyBorder="1" applyAlignment="1">
      <alignment vertical="top" wrapText="1"/>
    </xf>
    <xf numFmtId="0" fontId="31" fillId="5" borderId="10" xfId="0" applyFont="1" applyFill="1" applyBorder="1" applyAlignment="1">
      <alignment vertical="top" wrapText="1"/>
    </xf>
    <xf numFmtId="0" fontId="25" fillId="15" borderId="0" xfId="0" applyFont="1" applyFill="1" applyAlignment="1">
      <alignment horizontal="center" vertical="center" wrapText="1"/>
    </xf>
    <xf numFmtId="0" fontId="37" fillId="0" borderId="10" xfId="0" applyFont="1" applyBorder="1" applyAlignment="1">
      <alignment horizontal="center" vertical="center"/>
    </xf>
    <xf numFmtId="10" fontId="37" fillId="16" borderId="10" xfId="0" applyNumberFormat="1" applyFont="1" applyFill="1" applyBorder="1" applyAlignment="1">
      <alignment horizontal="center" vertical="center"/>
    </xf>
    <xf numFmtId="0" fontId="40" fillId="32" borderId="0" xfId="0" applyFont="1" applyFill="1" applyAlignment="1"/>
    <xf numFmtId="0" fontId="40" fillId="0" borderId="10" xfId="0" applyFont="1" applyBorder="1" applyAlignment="1">
      <alignment vertical="center" wrapText="1"/>
    </xf>
    <xf numFmtId="10" fontId="30" fillId="0" borderId="2" xfId="0" applyNumberFormat="1" applyFont="1" applyBorder="1" applyAlignment="1">
      <alignment horizontal="center" vertical="center"/>
    </xf>
    <xf numFmtId="0" fontId="40" fillId="0" borderId="2" xfId="0" applyFont="1" applyBorder="1" applyAlignment="1">
      <alignment vertical="center" wrapText="1"/>
    </xf>
    <xf numFmtId="0" fontId="40" fillId="17" borderId="10" xfId="0" applyFont="1" applyFill="1" applyBorder="1" applyAlignment="1">
      <alignment vertical="center" wrapText="1"/>
    </xf>
    <xf numFmtId="0" fontId="37" fillId="10" borderId="4" xfId="0" applyFont="1" applyFill="1" applyBorder="1" applyAlignment="1">
      <alignment vertical="center" wrapText="1"/>
    </xf>
    <xf numFmtId="0" fontId="38" fillId="0" borderId="2" xfId="0" applyFont="1" applyBorder="1" applyAlignment="1">
      <alignment horizontal="center" vertical="center"/>
    </xf>
    <xf numFmtId="0" fontId="31" fillId="0" borderId="2" xfId="0" applyFont="1" applyBorder="1" applyAlignment="1">
      <alignment vertical="center" wrapText="1"/>
    </xf>
    <xf numFmtId="165" fontId="31" fillId="0" borderId="2" xfId="0" applyNumberFormat="1" applyFont="1" applyBorder="1" applyAlignment="1">
      <alignment horizontal="center" vertical="center" wrapText="1"/>
    </xf>
    <xf numFmtId="10" fontId="37" fillId="10" borderId="2" xfId="0" applyNumberFormat="1" applyFont="1" applyFill="1" applyBorder="1" applyAlignment="1">
      <alignment horizontal="center" vertical="center"/>
    </xf>
    <xf numFmtId="0" fontId="40" fillId="0" borderId="2" xfId="0" applyFont="1" applyBorder="1" applyAlignment="1">
      <alignment horizontal="left" vertical="center" wrapText="1"/>
    </xf>
    <xf numFmtId="0" fontId="40" fillId="5" borderId="2" xfId="0" applyFont="1" applyFill="1" applyBorder="1" applyAlignment="1">
      <alignment vertical="top"/>
    </xf>
    <xf numFmtId="0" fontId="55" fillId="0" borderId="2" xfId="0" applyFont="1" applyBorder="1" applyAlignment="1">
      <alignment horizontal="left" vertical="top" wrapText="1"/>
    </xf>
    <xf numFmtId="0" fontId="31" fillId="0" borderId="2" xfId="0" applyFont="1" applyBorder="1" applyAlignment="1">
      <alignment vertical="top" wrapText="1"/>
    </xf>
    <xf numFmtId="10" fontId="37" fillId="0" borderId="2" xfId="0" applyNumberFormat="1" applyFont="1" applyBorder="1" applyAlignment="1">
      <alignment horizontal="center" vertical="top"/>
    </xf>
    <xf numFmtId="9" fontId="37" fillId="0" borderId="10" xfId="0" applyNumberFormat="1" applyFont="1" applyBorder="1" applyAlignment="1">
      <alignment horizontal="center" vertical="center"/>
    </xf>
    <xf numFmtId="0" fontId="31" fillId="0" borderId="0" xfId="0" applyFont="1" applyAlignment="1">
      <alignment wrapText="1"/>
    </xf>
    <xf numFmtId="0" fontId="55" fillId="0" borderId="0" xfId="0" applyFont="1" applyAlignment="1">
      <alignment wrapText="1"/>
    </xf>
    <xf numFmtId="0" fontId="64" fillId="6" borderId="1" xfId="0" applyFont="1" applyFill="1" applyBorder="1" applyAlignment="1">
      <alignment horizontal="center" vertical="center" wrapText="1"/>
    </xf>
    <xf numFmtId="0" fontId="72" fillId="0" borderId="3" xfId="0" applyFont="1" applyBorder="1"/>
    <xf numFmtId="0" fontId="72" fillId="0" borderId="2" xfId="0" applyFont="1" applyBorder="1"/>
    <xf numFmtId="0" fontId="31" fillId="33" borderId="0" xfId="0" applyFont="1" applyFill="1"/>
    <xf numFmtId="0" fontId="42" fillId="13" borderId="1" xfId="0" applyFont="1" applyFill="1" applyBorder="1" applyAlignment="1">
      <alignment horizontal="center" vertical="top" wrapText="1"/>
    </xf>
    <xf numFmtId="0" fontId="0" fillId="0" borderId="3" xfId="0" applyFont="1" applyBorder="1" applyAlignment="1">
      <alignment horizontal="center"/>
    </xf>
    <xf numFmtId="0" fontId="0" fillId="0" borderId="2" xfId="0" applyFont="1" applyBorder="1" applyAlignment="1">
      <alignment horizontal="center"/>
    </xf>
    <xf numFmtId="0" fontId="43" fillId="14" borderId="4" xfId="0" applyFont="1" applyFill="1" applyBorder="1" applyAlignment="1">
      <alignment horizontal="center" vertical="center" wrapText="1"/>
    </xf>
    <xf numFmtId="0" fontId="38" fillId="10" borderId="4" xfId="0" applyFont="1" applyFill="1" applyBorder="1" applyAlignment="1">
      <alignment horizontal="center" vertical="center" wrapText="1"/>
    </xf>
    <xf numFmtId="0" fontId="75" fillId="15" borderId="10" xfId="0" applyFont="1" applyFill="1" applyBorder="1" applyAlignment="1">
      <alignment horizontal="left" vertical="center" wrapText="1"/>
    </xf>
    <xf numFmtId="0" fontId="31" fillId="5" borderId="10" xfId="0" applyFont="1" applyFill="1" applyBorder="1" applyAlignment="1">
      <alignment horizontal="left" vertical="top" wrapText="1"/>
    </xf>
    <xf numFmtId="10" fontId="45" fillId="23" borderId="10" xfId="0" applyNumberFormat="1" applyFont="1" applyFill="1" applyBorder="1" applyAlignment="1">
      <alignment horizontal="center" vertical="top" wrapText="1"/>
    </xf>
    <xf numFmtId="10" fontId="45" fillId="18" borderId="10" xfId="0" applyNumberFormat="1" applyFont="1" applyFill="1" applyBorder="1" applyAlignment="1">
      <alignment horizontal="center" vertical="top" wrapText="1"/>
    </xf>
    <xf numFmtId="0" fontId="40" fillId="15" borderId="0" xfId="0" applyFont="1" applyFill="1" applyAlignment="1">
      <alignment horizontal="left" vertical="top" wrapText="1"/>
    </xf>
    <xf numFmtId="10" fontId="45" fillId="34" borderId="10" xfId="0" applyNumberFormat="1" applyFont="1" applyFill="1" applyBorder="1" applyAlignment="1">
      <alignment horizontal="center" vertical="top" wrapText="1"/>
    </xf>
    <xf numFmtId="0" fontId="40" fillId="5" borderId="2" xfId="0" applyFont="1" applyFill="1" applyBorder="1" applyAlignment="1">
      <alignment horizontal="left" vertical="top" wrapText="1"/>
    </xf>
    <xf numFmtId="10" fontId="45" fillId="0" borderId="10" xfId="0" applyNumberFormat="1" applyFont="1" applyBorder="1" applyAlignment="1">
      <alignment horizontal="center" vertical="top" wrapText="1"/>
    </xf>
    <xf numFmtId="0" fontId="76" fillId="0" borderId="10" xfId="0" applyFont="1" applyBorder="1" applyAlignment="1">
      <alignment horizontal="left" vertical="top" wrapText="1"/>
    </xf>
    <xf numFmtId="10" fontId="45" fillId="35" borderId="10" xfId="0" applyNumberFormat="1" applyFont="1" applyFill="1" applyBorder="1" applyAlignment="1">
      <alignment horizontal="center" vertical="top" wrapText="1"/>
    </xf>
    <xf numFmtId="0" fontId="77" fillId="0" borderId="10" xfId="0" applyFont="1" applyBorder="1" applyAlignment="1">
      <alignment vertical="center" wrapText="1"/>
    </xf>
    <xf numFmtId="0" fontId="0" fillId="0" borderId="10" xfId="0" applyFont="1" applyBorder="1" applyAlignment="1">
      <alignment horizontal="left" vertical="top" wrapText="1"/>
    </xf>
    <xf numFmtId="10" fontId="30" fillId="15" borderId="2" xfId="0" applyNumberFormat="1" applyFont="1" applyFill="1" applyBorder="1" applyAlignment="1">
      <alignment horizontal="center" vertical="top" wrapText="1"/>
    </xf>
    <xf numFmtId="0" fontId="75" fillId="0" borderId="10" xfId="0" applyFont="1" applyBorder="1" applyAlignment="1">
      <alignment horizontal="left" vertical="center" wrapText="1"/>
    </xf>
    <xf numFmtId="0" fontId="38" fillId="10" borderId="10" xfId="0" applyFont="1" applyFill="1" applyBorder="1" applyAlignment="1">
      <alignment horizontal="center" vertical="center" wrapText="1"/>
    </xf>
    <xf numFmtId="0" fontId="31" fillId="36" borderId="10" xfId="0" applyFont="1" applyFill="1" applyBorder="1" applyAlignment="1">
      <alignment horizontal="left" vertical="top" wrapText="1"/>
    </xf>
    <xf numFmtId="10" fontId="37" fillId="36" borderId="10" xfId="0" applyNumberFormat="1" applyFont="1" applyFill="1" applyBorder="1" applyAlignment="1">
      <alignment horizontal="center" vertical="top" wrapText="1"/>
    </xf>
    <xf numFmtId="165" fontId="31" fillId="15" borderId="10" xfId="0" applyNumberFormat="1" applyFont="1" applyFill="1" applyBorder="1" applyAlignment="1">
      <alignment horizontal="center" vertical="center" wrapText="1"/>
    </xf>
    <xf numFmtId="0" fontId="78" fillId="0" borderId="10" xfId="0" applyFont="1" applyBorder="1" applyAlignment="1">
      <alignment vertical="top" wrapText="1"/>
    </xf>
    <xf numFmtId="0" fontId="79" fillId="0" borderId="10" xfId="0" applyFont="1" applyBorder="1" applyAlignment="1">
      <alignment vertical="top" wrapText="1"/>
    </xf>
    <xf numFmtId="0" fontId="42" fillId="13" borderId="4" xfId="0" applyFont="1" applyFill="1" applyBorder="1" applyAlignment="1">
      <alignment horizontal="center" vertical="center" textRotation="90" wrapText="1"/>
    </xf>
    <xf numFmtId="0" fontId="38" fillId="5" borderId="10" xfId="0" applyFont="1" applyFill="1" applyBorder="1" applyAlignment="1">
      <alignment vertical="center"/>
    </xf>
    <xf numFmtId="1" fontId="63" fillId="37" borderId="10" xfId="0" applyNumberFormat="1" applyFont="1" applyFill="1" applyBorder="1" applyAlignment="1">
      <alignment horizontal="center" vertical="top" wrapText="1"/>
    </xf>
    <xf numFmtId="0" fontId="0" fillId="0" borderId="0" xfId="0" applyFont="1" applyAlignment="1">
      <alignment vertical="top"/>
    </xf>
    <xf numFmtId="10" fontId="44" fillId="0" borderId="0" xfId="0" applyNumberFormat="1" applyFont="1" applyAlignment="1">
      <alignment vertical="top"/>
    </xf>
    <xf numFmtId="0" fontId="76" fillId="0" borderId="10" xfId="0" applyFont="1" applyBorder="1" applyAlignment="1">
      <alignment vertical="center" wrapText="1"/>
    </xf>
    <xf numFmtId="0" fontId="45" fillId="0" borderId="0" xfId="0" applyFont="1" applyAlignment="1">
      <alignment horizontal="center" vertical="top"/>
    </xf>
    <xf numFmtId="0" fontId="44" fillId="0" borderId="0" xfId="0" applyFont="1" applyAlignment="1">
      <alignment vertical="top"/>
    </xf>
    <xf numFmtId="0" fontId="45" fillId="0" borderId="0" xfId="0" applyFont="1" applyAlignment="1">
      <alignment horizontal="center" vertical="center"/>
    </xf>
    <xf numFmtId="0" fontId="42" fillId="13" borderId="1" xfId="0" applyFont="1" applyFill="1" applyBorder="1" applyAlignment="1">
      <alignment horizontal="left" vertical="top" wrapText="1"/>
    </xf>
    <xf numFmtId="0" fontId="0" fillId="0" borderId="3" xfId="0" applyFont="1" applyBorder="1" applyAlignment="1">
      <alignment horizontal="left"/>
    </xf>
    <xf numFmtId="0" fontId="0" fillId="0" borderId="2" xfId="0" applyFont="1" applyBorder="1" applyAlignment="1">
      <alignment horizontal="left"/>
    </xf>
    <xf numFmtId="0" fontId="34" fillId="4" borderId="1" xfId="0" applyFont="1" applyFill="1" applyBorder="1" applyAlignment="1">
      <alignment horizontal="center" vertical="center" wrapText="1"/>
    </xf>
    <xf numFmtId="0" fontId="35" fillId="0" borderId="2" xfId="0" applyFont="1" applyBorder="1" applyAlignment="1">
      <alignment wrapText="1"/>
    </xf>
  </cellXfs>
  <cellStyles count="1">
    <cellStyle name="Normal" xfId="0" builtinId="0"/>
  </cellStyles>
  <dxfs count="6">
    <dxf>
      <fill>
        <patternFill patternType="solid">
          <fgColor rgb="FFF4C7C3"/>
          <bgColor rgb="FFF4C7C3"/>
        </patternFill>
      </fill>
    </dxf>
    <dxf>
      <font>
        <b/>
      </font>
      <fill>
        <patternFill patternType="solid">
          <fgColor rgb="FFF4C7C3"/>
          <bgColor rgb="FFF4C7C3"/>
        </patternFill>
      </fill>
    </dxf>
    <dxf>
      <fill>
        <patternFill patternType="solid">
          <fgColor rgb="FFF4C7C3"/>
          <bgColor rgb="FFF4C7C3"/>
        </patternFill>
      </fill>
    </dxf>
    <dxf>
      <fill>
        <patternFill patternType="solid">
          <fgColor rgb="FFF4C7C3"/>
          <bgColor rgb="FFF4C7C3"/>
        </patternFill>
      </fill>
    </dxf>
    <dxf>
      <font>
        <b/>
      </font>
      <fill>
        <patternFill patternType="solid">
          <fgColor rgb="FFF4C7C3"/>
          <bgColor rgb="FFF4C7C3"/>
        </patternFill>
      </fill>
    </dxf>
    <dxf>
      <fill>
        <patternFill patternType="solid">
          <fgColor rgb="FFF4C7C3"/>
          <bgColor rgb="FFF4C7C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AB1028"/>
  <sheetViews>
    <sheetView zoomScale="30" zoomScaleNormal="30" workbookViewId="0">
      <selection sqref="A1:XFD1048576"/>
    </sheetView>
  </sheetViews>
  <sheetFormatPr baseColWidth="10" defaultColWidth="14.42578125" defaultRowHeight="15.75" customHeight="1"/>
  <cols>
    <col min="1" max="1" width="31.42578125" style="52" customWidth="1"/>
    <col min="2" max="2" width="10.28515625" style="52" customWidth="1"/>
    <col min="3" max="5" width="23.7109375" style="52" customWidth="1"/>
    <col min="6" max="6" width="19.85546875" style="52" customWidth="1"/>
    <col min="7" max="7" width="17.42578125" style="52" customWidth="1"/>
    <col min="8" max="8" width="23.7109375" style="52" hidden="1" customWidth="1"/>
    <col min="9" max="9" width="3.7109375" style="52" hidden="1" customWidth="1"/>
    <col min="10" max="10" width="42.7109375" style="189" customWidth="1"/>
    <col min="11" max="11" width="16.7109375" style="52" customWidth="1"/>
    <col min="12" max="12" width="52.7109375" style="189" customWidth="1"/>
    <col min="13" max="13" width="19.5703125" style="52" customWidth="1"/>
    <col min="14" max="14" width="35.7109375" style="52" customWidth="1"/>
    <col min="15" max="15" width="66.140625" style="189" customWidth="1"/>
    <col min="16" max="20" width="7.5703125" style="52" customWidth="1"/>
    <col min="21" max="21" width="15.5703125" style="52" customWidth="1"/>
    <col min="22" max="22" width="23.7109375" style="189" customWidth="1"/>
    <col min="23" max="23" width="23.7109375" style="52" customWidth="1"/>
    <col min="24" max="24" width="52.140625" style="189" customWidth="1"/>
    <col min="25" max="25" width="23.7109375" style="52" customWidth="1"/>
    <col min="26" max="26" width="23.7109375" style="52" hidden="1" customWidth="1"/>
    <col min="27" max="28" width="0" style="52" hidden="1" customWidth="1"/>
    <col min="29" max="16384" width="14.42578125" style="52"/>
  </cols>
  <sheetData>
    <row r="1" spans="1:28" ht="1.5" customHeight="1">
      <c r="A1" s="188" t="s">
        <v>281</v>
      </c>
      <c r="P1" s="190"/>
      <c r="Q1" s="190"/>
      <c r="R1" s="190"/>
      <c r="S1" s="190"/>
      <c r="T1" s="190"/>
      <c r="U1" s="190"/>
    </row>
    <row r="2" spans="1:28" ht="42" customHeight="1">
      <c r="A2" s="93" t="s">
        <v>0</v>
      </c>
      <c r="B2" s="74"/>
      <c r="C2" s="74"/>
      <c r="D2" s="74"/>
      <c r="E2" s="74"/>
      <c r="F2" s="74"/>
      <c r="G2" s="74"/>
      <c r="H2" s="74"/>
      <c r="I2" s="74"/>
      <c r="J2" s="94" t="s">
        <v>1</v>
      </c>
      <c r="K2" s="74"/>
      <c r="L2" s="74"/>
      <c r="M2" s="74"/>
      <c r="N2" s="74"/>
      <c r="O2" s="74"/>
      <c r="P2" s="74"/>
      <c r="Q2" s="74"/>
      <c r="R2" s="74"/>
      <c r="S2" s="74"/>
      <c r="T2" s="74"/>
      <c r="U2" s="74"/>
      <c r="V2" s="74"/>
      <c r="W2" s="74"/>
      <c r="X2" s="95" t="s">
        <v>282</v>
      </c>
      <c r="Y2" s="96"/>
    </row>
    <row r="3" spans="1:28" ht="79.5" customHeight="1">
      <c r="A3" s="99" t="s">
        <v>283</v>
      </c>
      <c r="B3" s="74"/>
      <c r="C3" s="74"/>
      <c r="D3" s="74"/>
      <c r="E3" s="74"/>
      <c r="F3" s="74"/>
      <c r="G3" s="191" t="s">
        <v>4</v>
      </c>
      <c r="H3" s="192"/>
      <c r="I3" s="193"/>
      <c r="J3" s="102" t="s">
        <v>5</v>
      </c>
      <c r="K3" s="101"/>
      <c r="L3" s="101"/>
      <c r="M3" s="101"/>
      <c r="N3" s="101"/>
      <c r="O3" s="96"/>
      <c r="P3" s="103" t="s">
        <v>143</v>
      </c>
      <c r="Q3" s="101"/>
      <c r="R3" s="101"/>
      <c r="S3" s="101"/>
      <c r="T3" s="101"/>
      <c r="U3" s="101"/>
      <c r="V3" s="101"/>
      <c r="W3" s="96"/>
      <c r="X3" s="104" t="s">
        <v>144</v>
      </c>
      <c r="Y3" s="96"/>
    </row>
    <row r="4" spans="1:28" ht="70.5" customHeight="1">
      <c r="A4" s="105" t="s">
        <v>8</v>
      </c>
      <c r="B4" s="106" t="s">
        <v>9</v>
      </c>
      <c r="C4" s="107"/>
      <c r="D4" s="105" t="s">
        <v>10</v>
      </c>
      <c r="E4" s="105" t="s">
        <v>11</v>
      </c>
      <c r="F4" s="105" t="s">
        <v>12</v>
      </c>
      <c r="G4" s="108" t="s">
        <v>284</v>
      </c>
      <c r="H4" s="194" t="s">
        <v>285</v>
      </c>
      <c r="I4" s="194" t="s">
        <v>286</v>
      </c>
      <c r="J4" s="195" t="s">
        <v>287</v>
      </c>
      <c r="K4" s="109" t="s">
        <v>17</v>
      </c>
      <c r="L4" s="195" t="s">
        <v>151</v>
      </c>
      <c r="M4" s="109" t="s">
        <v>19</v>
      </c>
      <c r="N4" s="109" t="s">
        <v>20</v>
      </c>
      <c r="O4" s="195" t="s">
        <v>21</v>
      </c>
      <c r="P4" s="196" t="s">
        <v>288</v>
      </c>
      <c r="Q4" s="253"/>
      <c r="R4" s="253"/>
      <c r="S4" s="253"/>
      <c r="T4" s="253"/>
      <c r="U4" s="253"/>
      <c r="V4" s="197" t="s">
        <v>154</v>
      </c>
      <c r="W4" s="112" t="s">
        <v>289</v>
      </c>
      <c r="X4" s="198" t="s">
        <v>290</v>
      </c>
      <c r="Y4" s="199" t="s">
        <v>291</v>
      </c>
      <c r="Z4" s="97">
        <f>5/7</f>
        <v>0.7142857142857143</v>
      </c>
    </row>
    <row r="5" spans="1:28" ht="126" customHeight="1">
      <c r="A5" s="115"/>
      <c r="B5" s="116"/>
      <c r="C5" s="117"/>
      <c r="D5" s="115"/>
      <c r="E5" s="115"/>
      <c r="F5" s="115"/>
      <c r="G5" s="200"/>
      <c r="H5" s="115"/>
      <c r="I5" s="115"/>
      <c r="J5" s="201"/>
      <c r="K5" s="115"/>
      <c r="L5" s="201"/>
      <c r="M5" s="115"/>
      <c r="N5" s="115"/>
      <c r="O5" s="201"/>
      <c r="P5" s="254" t="s">
        <v>27</v>
      </c>
      <c r="Q5" s="254" t="s">
        <v>28</v>
      </c>
      <c r="R5" s="254" t="s">
        <v>29</v>
      </c>
      <c r="S5" s="254" t="s">
        <v>30</v>
      </c>
      <c r="T5" s="254" t="s">
        <v>31</v>
      </c>
      <c r="U5" s="254" t="s">
        <v>32</v>
      </c>
      <c r="V5" s="201"/>
      <c r="W5" s="115"/>
      <c r="X5" s="201"/>
      <c r="Y5" s="115"/>
      <c r="AA5" s="119"/>
      <c r="AB5" s="202"/>
    </row>
    <row r="6" spans="1:28" ht="101.25" customHeight="1">
      <c r="A6" s="203" t="s">
        <v>292</v>
      </c>
      <c r="B6" s="204">
        <v>43832</v>
      </c>
      <c r="C6" s="57" t="s">
        <v>293</v>
      </c>
      <c r="D6" s="57" t="s">
        <v>294</v>
      </c>
      <c r="E6" s="57" t="s">
        <v>295</v>
      </c>
      <c r="F6" s="205">
        <v>43889</v>
      </c>
      <c r="G6" s="125"/>
      <c r="H6" s="125"/>
      <c r="I6" s="125"/>
      <c r="J6" s="142" t="s">
        <v>293</v>
      </c>
      <c r="K6" s="206">
        <v>1</v>
      </c>
      <c r="L6" s="56" t="s">
        <v>296</v>
      </c>
      <c r="M6" s="206">
        <v>1</v>
      </c>
      <c r="N6" s="207" t="str">
        <f t="shared" ref="N6:N17" si="0">IF(AA6&lt;&gt;0,"Diligencie esta casilla","")</f>
        <v/>
      </c>
      <c r="O6" s="56" t="s">
        <v>297</v>
      </c>
      <c r="P6" s="208">
        <v>5</v>
      </c>
      <c r="Q6" s="208">
        <v>5</v>
      </c>
      <c r="R6" s="208">
        <v>5</v>
      </c>
      <c r="S6" s="208">
        <v>5</v>
      </c>
      <c r="T6" s="208">
        <v>5</v>
      </c>
      <c r="U6" s="209">
        <f t="shared" ref="U6:U51" si="1">IF(M6&gt;0,SUM(P6:T6),M6)</f>
        <v>25</v>
      </c>
      <c r="V6" s="210" t="s">
        <v>298</v>
      </c>
      <c r="W6" s="211">
        <f t="shared" ref="W6:W51" si="2">IF(M6&gt;0,M6*U6/25,M6)</f>
        <v>1</v>
      </c>
      <c r="X6" s="56" t="s">
        <v>299</v>
      </c>
      <c r="Y6" s="212"/>
      <c r="AA6" s="134">
        <f t="shared" ref="AA6:AA51" si="3">K6-M6</f>
        <v>0</v>
      </c>
      <c r="AB6" s="213">
        <f>K6-M6</f>
        <v>0</v>
      </c>
    </row>
    <row r="7" spans="1:28" ht="91.5" customHeight="1">
      <c r="A7" s="203" t="s">
        <v>292</v>
      </c>
      <c r="B7" s="204">
        <v>43832</v>
      </c>
      <c r="C7" s="57" t="s">
        <v>293</v>
      </c>
      <c r="D7" s="57" t="s">
        <v>294</v>
      </c>
      <c r="E7" s="57" t="s">
        <v>125</v>
      </c>
      <c r="F7" s="205">
        <v>43889</v>
      </c>
      <c r="G7" s="125">
        <f t="shared" ref="G7:G52" si="4">Y7</f>
        <v>1</v>
      </c>
      <c r="H7" s="125"/>
      <c r="I7" s="125"/>
      <c r="J7" s="56" t="s">
        <v>300</v>
      </c>
      <c r="K7" s="206">
        <v>1</v>
      </c>
      <c r="L7" s="56" t="s">
        <v>301</v>
      </c>
      <c r="M7" s="206">
        <v>1</v>
      </c>
      <c r="N7" s="207" t="str">
        <f t="shared" si="0"/>
        <v/>
      </c>
      <c r="O7" s="56" t="s">
        <v>302</v>
      </c>
      <c r="P7" s="214">
        <v>5</v>
      </c>
      <c r="Q7" s="214">
        <v>5</v>
      </c>
      <c r="R7" s="214">
        <v>5</v>
      </c>
      <c r="S7" s="214">
        <v>5</v>
      </c>
      <c r="T7" s="214">
        <v>5</v>
      </c>
      <c r="U7" s="209">
        <f t="shared" si="1"/>
        <v>25</v>
      </c>
      <c r="V7" s="210" t="s">
        <v>298</v>
      </c>
      <c r="W7" s="211">
        <f t="shared" si="2"/>
        <v>1</v>
      </c>
      <c r="X7" s="56" t="s">
        <v>303</v>
      </c>
      <c r="Y7" s="206">
        <v>1</v>
      </c>
      <c r="AA7" s="134">
        <f t="shared" si="3"/>
        <v>0</v>
      </c>
      <c r="AB7" s="202"/>
    </row>
    <row r="8" spans="1:28" ht="73.5" customHeight="1">
      <c r="A8" s="203" t="s">
        <v>292</v>
      </c>
      <c r="B8" s="204">
        <v>43832</v>
      </c>
      <c r="C8" s="57" t="s">
        <v>293</v>
      </c>
      <c r="D8" s="57" t="s">
        <v>294</v>
      </c>
      <c r="E8" s="57" t="s">
        <v>304</v>
      </c>
      <c r="F8" s="205">
        <v>43889</v>
      </c>
      <c r="G8" s="125"/>
      <c r="H8" s="125"/>
      <c r="I8" s="125"/>
      <c r="J8" s="56" t="s">
        <v>305</v>
      </c>
      <c r="K8" s="206">
        <v>1</v>
      </c>
      <c r="L8" s="56" t="s">
        <v>306</v>
      </c>
      <c r="M8" s="206">
        <v>1</v>
      </c>
      <c r="N8" s="207" t="str">
        <f t="shared" si="0"/>
        <v/>
      </c>
      <c r="O8" s="56"/>
      <c r="P8" s="214">
        <v>5</v>
      </c>
      <c r="Q8" s="214">
        <v>5</v>
      </c>
      <c r="R8" s="214">
        <v>5</v>
      </c>
      <c r="S8" s="214">
        <v>5</v>
      </c>
      <c r="T8" s="214">
        <v>5</v>
      </c>
      <c r="U8" s="209">
        <f t="shared" si="1"/>
        <v>25</v>
      </c>
      <c r="V8" s="210" t="s">
        <v>307</v>
      </c>
      <c r="W8" s="211">
        <f t="shared" si="2"/>
        <v>1</v>
      </c>
      <c r="X8" s="56" t="s">
        <v>308</v>
      </c>
      <c r="Y8" s="212"/>
      <c r="AA8" s="134">
        <f t="shared" si="3"/>
        <v>0</v>
      </c>
      <c r="AB8" s="202"/>
    </row>
    <row r="9" spans="1:28" ht="73.5" customHeight="1">
      <c r="A9" s="203" t="s">
        <v>292</v>
      </c>
      <c r="B9" s="204">
        <v>43832</v>
      </c>
      <c r="C9" s="57" t="s">
        <v>293</v>
      </c>
      <c r="D9" s="57" t="s">
        <v>294</v>
      </c>
      <c r="E9" s="57" t="s">
        <v>309</v>
      </c>
      <c r="F9" s="205">
        <v>43889</v>
      </c>
      <c r="G9" s="125">
        <f t="shared" si="4"/>
        <v>1</v>
      </c>
      <c r="H9" s="125"/>
      <c r="I9" s="125"/>
      <c r="J9" s="56" t="s">
        <v>293</v>
      </c>
      <c r="K9" s="206">
        <v>1</v>
      </c>
      <c r="L9" s="56" t="s">
        <v>310</v>
      </c>
      <c r="M9" s="206">
        <v>1</v>
      </c>
      <c r="N9" s="207" t="str">
        <f t="shared" si="0"/>
        <v/>
      </c>
      <c r="O9" s="56" t="s">
        <v>311</v>
      </c>
      <c r="P9" s="214">
        <v>5</v>
      </c>
      <c r="Q9" s="214">
        <v>5</v>
      </c>
      <c r="R9" s="214">
        <v>5</v>
      </c>
      <c r="S9" s="214">
        <v>5</v>
      </c>
      <c r="T9" s="214">
        <v>5</v>
      </c>
      <c r="U9" s="209">
        <f t="shared" si="1"/>
        <v>25</v>
      </c>
      <c r="V9" s="210" t="s">
        <v>298</v>
      </c>
      <c r="W9" s="211">
        <f t="shared" si="2"/>
        <v>1</v>
      </c>
      <c r="X9" s="56" t="s">
        <v>312</v>
      </c>
      <c r="Y9" s="206">
        <v>1</v>
      </c>
      <c r="AA9" s="134">
        <f t="shared" si="3"/>
        <v>0</v>
      </c>
      <c r="AB9" s="202"/>
    </row>
    <row r="10" spans="1:28" ht="73.5" customHeight="1">
      <c r="A10" s="203" t="s">
        <v>292</v>
      </c>
      <c r="B10" s="204">
        <v>43832</v>
      </c>
      <c r="C10" s="57" t="s">
        <v>293</v>
      </c>
      <c r="D10" s="57" t="s">
        <v>294</v>
      </c>
      <c r="E10" s="57" t="s">
        <v>68</v>
      </c>
      <c r="F10" s="205">
        <v>43889</v>
      </c>
      <c r="G10" s="125">
        <f t="shared" si="4"/>
        <v>1</v>
      </c>
      <c r="H10" s="125"/>
      <c r="I10" s="125"/>
      <c r="J10" s="56" t="s">
        <v>293</v>
      </c>
      <c r="K10" s="206">
        <v>1</v>
      </c>
      <c r="L10" s="56" t="s">
        <v>313</v>
      </c>
      <c r="M10" s="206">
        <v>1</v>
      </c>
      <c r="N10" s="207" t="str">
        <f t="shared" si="0"/>
        <v/>
      </c>
      <c r="O10" s="56" t="s">
        <v>314</v>
      </c>
      <c r="P10" s="214">
        <v>5</v>
      </c>
      <c r="Q10" s="214">
        <v>5</v>
      </c>
      <c r="R10" s="214">
        <v>5</v>
      </c>
      <c r="S10" s="214">
        <v>5</v>
      </c>
      <c r="T10" s="214">
        <v>5</v>
      </c>
      <c r="U10" s="209">
        <f t="shared" si="1"/>
        <v>25</v>
      </c>
      <c r="V10" s="210" t="s">
        <v>298</v>
      </c>
      <c r="W10" s="211">
        <f t="shared" si="2"/>
        <v>1</v>
      </c>
      <c r="X10" s="56" t="s">
        <v>315</v>
      </c>
      <c r="Y10" s="206">
        <v>1</v>
      </c>
      <c r="AA10" s="134">
        <f t="shared" si="3"/>
        <v>0</v>
      </c>
      <c r="AB10" s="202"/>
    </row>
    <row r="11" spans="1:28" ht="136.5" customHeight="1">
      <c r="A11" s="203" t="s">
        <v>292</v>
      </c>
      <c r="B11" s="204">
        <v>43832</v>
      </c>
      <c r="C11" s="57" t="s">
        <v>293</v>
      </c>
      <c r="D11" s="57" t="s">
        <v>294</v>
      </c>
      <c r="E11" s="57" t="s">
        <v>316</v>
      </c>
      <c r="F11" s="205">
        <v>43889</v>
      </c>
      <c r="G11" s="125">
        <f t="shared" si="4"/>
        <v>0.5</v>
      </c>
      <c r="H11" s="125"/>
      <c r="I11" s="125"/>
      <c r="J11" s="56" t="s">
        <v>317</v>
      </c>
      <c r="K11" s="206">
        <v>1</v>
      </c>
      <c r="L11" s="56" t="s">
        <v>318</v>
      </c>
      <c r="M11" s="206">
        <v>1</v>
      </c>
      <c r="N11" s="207" t="str">
        <f t="shared" si="0"/>
        <v/>
      </c>
      <c r="O11" s="56" t="s">
        <v>319</v>
      </c>
      <c r="P11" s="214">
        <v>5</v>
      </c>
      <c r="Q11" s="214">
        <v>5</v>
      </c>
      <c r="R11" s="214">
        <v>5</v>
      </c>
      <c r="S11" s="214">
        <v>3</v>
      </c>
      <c r="T11" s="214">
        <v>5</v>
      </c>
      <c r="U11" s="209">
        <f t="shared" si="1"/>
        <v>23</v>
      </c>
      <c r="V11" s="210" t="s">
        <v>320</v>
      </c>
      <c r="W11" s="211">
        <f t="shared" si="2"/>
        <v>0.92</v>
      </c>
      <c r="X11" s="56" t="s">
        <v>321</v>
      </c>
      <c r="Y11" s="215">
        <v>0.5</v>
      </c>
      <c r="Z11" s="216"/>
      <c r="AA11" s="134">
        <f t="shared" si="3"/>
        <v>0</v>
      </c>
      <c r="AB11" s="202"/>
    </row>
    <row r="12" spans="1:28" ht="119.25" customHeight="1">
      <c r="A12" s="203" t="s">
        <v>292</v>
      </c>
      <c r="B12" s="204">
        <v>43832</v>
      </c>
      <c r="C12" s="57" t="s">
        <v>293</v>
      </c>
      <c r="D12" s="57" t="s">
        <v>294</v>
      </c>
      <c r="E12" s="57" t="s">
        <v>322</v>
      </c>
      <c r="F12" s="205">
        <v>43889</v>
      </c>
      <c r="G12" s="125">
        <f t="shared" si="4"/>
        <v>1</v>
      </c>
      <c r="H12" s="125"/>
      <c r="I12" s="125"/>
      <c r="J12" s="56" t="s">
        <v>323</v>
      </c>
      <c r="K12" s="206">
        <v>1</v>
      </c>
      <c r="L12" s="56" t="s">
        <v>324</v>
      </c>
      <c r="M12" s="206">
        <v>1</v>
      </c>
      <c r="N12" s="207" t="str">
        <f t="shared" si="0"/>
        <v/>
      </c>
      <c r="O12" s="56" t="s">
        <v>325</v>
      </c>
      <c r="P12" s="214">
        <v>5</v>
      </c>
      <c r="Q12" s="214">
        <v>5</v>
      </c>
      <c r="R12" s="214">
        <v>5</v>
      </c>
      <c r="S12" s="214">
        <v>5</v>
      </c>
      <c r="T12" s="214">
        <v>5</v>
      </c>
      <c r="U12" s="209">
        <f t="shared" si="1"/>
        <v>25</v>
      </c>
      <c r="V12" s="210" t="s">
        <v>326</v>
      </c>
      <c r="W12" s="211">
        <f t="shared" si="2"/>
        <v>1</v>
      </c>
      <c r="X12" s="217" t="s">
        <v>327</v>
      </c>
      <c r="Y12" s="218">
        <v>1</v>
      </c>
      <c r="AA12" s="134">
        <f t="shared" si="3"/>
        <v>0</v>
      </c>
      <c r="AB12" s="202"/>
    </row>
    <row r="13" spans="1:28" ht="73.5" customHeight="1">
      <c r="A13" s="203" t="s">
        <v>292</v>
      </c>
      <c r="B13" s="204">
        <v>43832</v>
      </c>
      <c r="C13" s="57" t="s">
        <v>293</v>
      </c>
      <c r="D13" s="57" t="s">
        <v>294</v>
      </c>
      <c r="E13" s="57" t="s">
        <v>328</v>
      </c>
      <c r="F13" s="205">
        <v>43889</v>
      </c>
      <c r="G13" s="125">
        <f t="shared" si="4"/>
        <v>1</v>
      </c>
      <c r="H13" s="125"/>
      <c r="I13" s="125"/>
      <c r="J13" s="56" t="s">
        <v>329</v>
      </c>
      <c r="K13" s="206">
        <v>1</v>
      </c>
      <c r="L13" s="56" t="s">
        <v>330</v>
      </c>
      <c r="M13" s="206">
        <v>1</v>
      </c>
      <c r="N13" s="207" t="str">
        <f t="shared" si="0"/>
        <v/>
      </c>
      <c r="O13" s="56" t="s">
        <v>331</v>
      </c>
      <c r="P13" s="214">
        <v>5</v>
      </c>
      <c r="Q13" s="214">
        <v>5</v>
      </c>
      <c r="R13" s="214">
        <v>5</v>
      </c>
      <c r="S13" s="214">
        <v>5</v>
      </c>
      <c r="T13" s="214">
        <v>5</v>
      </c>
      <c r="U13" s="209">
        <f t="shared" si="1"/>
        <v>25</v>
      </c>
      <c r="V13" s="210" t="s">
        <v>332</v>
      </c>
      <c r="W13" s="211">
        <f t="shared" si="2"/>
        <v>1</v>
      </c>
      <c r="X13" s="56" t="s">
        <v>333</v>
      </c>
      <c r="Y13" s="206">
        <v>1</v>
      </c>
      <c r="AA13" s="134">
        <f t="shared" si="3"/>
        <v>0</v>
      </c>
      <c r="AB13" s="202"/>
    </row>
    <row r="14" spans="1:28" ht="73.5" customHeight="1">
      <c r="A14" s="203" t="s">
        <v>292</v>
      </c>
      <c r="B14" s="204">
        <v>43832</v>
      </c>
      <c r="C14" s="57" t="s">
        <v>293</v>
      </c>
      <c r="D14" s="57" t="s">
        <v>294</v>
      </c>
      <c r="E14" s="57" t="s">
        <v>334</v>
      </c>
      <c r="F14" s="205">
        <v>43889</v>
      </c>
      <c r="G14" s="125"/>
      <c r="H14" s="125"/>
      <c r="I14" s="125"/>
      <c r="J14" s="219" t="s">
        <v>335</v>
      </c>
      <c r="K14" s="206"/>
      <c r="L14" s="56" t="s">
        <v>336</v>
      </c>
      <c r="M14" s="206"/>
      <c r="N14" s="207" t="str">
        <f t="shared" si="0"/>
        <v/>
      </c>
      <c r="O14" s="56" t="s">
        <v>112</v>
      </c>
      <c r="P14" s="214">
        <v>0</v>
      </c>
      <c r="Q14" s="214">
        <v>0</v>
      </c>
      <c r="R14" s="214">
        <v>0</v>
      </c>
      <c r="S14" s="214">
        <v>0</v>
      </c>
      <c r="T14" s="214">
        <v>0</v>
      </c>
      <c r="U14" s="209">
        <f t="shared" si="1"/>
        <v>0</v>
      </c>
      <c r="V14" s="210" t="s">
        <v>337</v>
      </c>
      <c r="W14" s="211">
        <f t="shared" si="2"/>
        <v>0</v>
      </c>
      <c r="X14" s="56" t="s">
        <v>338</v>
      </c>
      <c r="Y14" s="212"/>
      <c r="AA14" s="134">
        <f t="shared" si="3"/>
        <v>0</v>
      </c>
      <c r="AB14" s="202"/>
    </row>
    <row r="15" spans="1:28" ht="115.5" customHeight="1">
      <c r="A15" s="203" t="s">
        <v>292</v>
      </c>
      <c r="B15" s="204">
        <v>43832</v>
      </c>
      <c r="C15" s="57" t="s">
        <v>293</v>
      </c>
      <c r="D15" s="57" t="s">
        <v>294</v>
      </c>
      <c r="E15" s="57" t="s">
        <v>339</v>
      </c>
      <c r="F15" s="205">
        <v>43889</v>
      </c>
      <c r="G15" s="125">
        <f t="shared" si="4"/>
        <v>1</v>
      </c>
      <c r="H15" s="125"/>
      <c r="I15" s="125"/>
      <c r="J15" s="142" t="s">
        <v>340</v>
      </c>
      <c r="K15" s="206">
        <v>1</v>
      </c>
      <c r="L15" s="56" t="s">
        <v>341</v>
      </c>
      <c r="M15" s="206">
        <v>1</v>
      </c>
      <c r="N15" s="207" t="str">
        <f t="shared" si="0"/>
        <v/>
      </c>
      <c r="O15" s="56" t="s">
        <v>342</v>
      </c>
      <c r="P15" s="214">
        <v>5</v>
      </c>
      <c r="Q15" s="214">
        <v>5</v>
      </c>
      <c r="R15" s="214">
        <v>5</v>
      </c>
      <c r="S15" s="214">
        <v>5</v>
      </c>
      <c r="T15" s="214">
        <v>5</v>
      </c>
      <c r="U15" s="209">
        <f t="shared" si="1"/>
        <v>25</v>
      </c>
      <c r="V15" s="210" t="s">
        <v>343</v>
      </c>
      <c r="W15" s="211">
        <f t="shared" si="2"/>
        <v>1</v>
      </c>
      <c r="X15" s="56" t="s">
        <v>344</v>
      </c>
      <c r="Y15" s="206">
        <v>1</v>
      </c>
      <c r="AA15" s="134">
        <f t="shared" si="3"/>
        <v>0</v>
      </c>
      <c r="AB15" s="202"/>
    </row>
    <row r="16" spans="1:28" ht="158.25" customHeight="1">
      <c r="A16" s="203" t="s">
        <v>292</v>
      </c>
      <c r="B16" s="204">
        <v>43832</v>
      </c>
      <c r="C16" s="57" t="s">
        <v>293</v>
      </c>
      <c r="D16" s="57" t="s">
        <v>294</v>
      </c>
      <c r="E16" s="57" t="s">
        <v>345</v>
      </c>
      <c r="F16" s="205">
        <v>43889</v>
      </c>
      <c r="G16" s="125">
        <f t="shared" si="4"/>
        <v>0.5</v>
      </c>
      <c r="H16" s="125"/>
      <c r="I16" s="125"/>
      <c r="J16" s="56" t="s">
        <v>346</v>
      </c>
      <c r="K16" s="206">
        <v>1</v>
      </c>
      <c r="L16" s="56" t="s">
        <v>347</v>
      </c>
      <c r="M16" s="206">
        <v>1</v>
      </c>
      <c r="N16" s="207" t="str">
        <f t="shared" si="0"/>
        <v/>
      </c>
      <c r="O16" s="56" t="s">
        <v>348</v>
      </c>
      <c r="P16" s="214">
        <v>5</v>
      </c>
      <c r="Q16" s="214">
        <v>5</v>
      </c>
      <c r="R16" s="214">
        <v>5</v>
      </c>
      <c r="S16" s="214">
        <v>0</v>
      </c>
      <c r="T16" s="214">
        <v>0</v>
      </c>
      <c r="U16" s="209">
        <f t="shared" si="1"/>
        <v>15</v>
      </c>
      <c r="V16" s="210" t="s">
        <v>349</v>
      </c>
      <c r="W16" s="211">
        <f t="shared" si="2"/>
        <v>0.6</v>
      </c>
      <c r="X16" s="56" t="s">
        <v>350</v>
      </c>
      <c r="Y16" s="215">
        <v>0.5</v>
      </c>
      <c r="Z16" s="216"/>
      <c r="AA16" s="134">
        <f t="shared" si="3"/>
        <v>0</v>
      </c>
      <c r="AB16" s="202"/>
    </row>
    <row r="17" spans="1:28" ht="166.5" customHeight="1">
      <c r="A17" s="203" t="s">
        <v>292</v>
      </c>
      <c r="B17" s="204">
        <v>43832</v>
      </c>
      <c r="C17" s="57" t="s">
        <v>293</v>
      </c>
      <c r="D17" s="57" t="s">
        <v>294</v>
      </c>
      <c r="E17" s="57" t="s">
        <v>175</v>
      </c>
      <c r="F17" s="205">
        <v>43889</v>
      </c>
      <c r="G17" s="125">
        <f t="shared" si="4"/>
        <v>0.5</v>
      </c>
      <c r="H17" s="125"/>
      <c r="I17" s="125"/>
      <c r="J17" s="56" t="s">
        <v>351</v>
      </c>
      <c r="K17" s="206">
        <v>1</v>
      </c>
      <c r="L17" s="56" t="s">
        <v>347</v>
      </c>
      <c r="M17" s="206">
        <v>1</v>
      </c>
      <c r="N17" s="207" t="str">
        <f t="shared" si="0"/>
        <v/>
      </c>
      <c r="O17" s="56" t="s">
        <v>348</v>
      </c>
      <c r="P17" s="214">
        <v>5</v>
      </c>
      <c r="Q17" s="214">
        <v>5</v>
      </c>
      <c r="R17" s="214">
        <v>5</v>
      </c>
      <c r="S17" s="214">
        <v>5</v>
      </c>
      <c r="T17" s="214">
        <v>5</v>
      </c>
      <c r="U17" s="209">
        <f t="shared" si="1"/>
        <v>25</v>
      </c>
      <c r="V17" s="210" t="s">
        <v>352</v>
      </c>
      <c r="W17" s="211">
        <f t="shared" si="2"/>
        <v>1</v>
      </c>
      <c r="X17" s="56" t="s">
        <v>350</v>
      </c>
      <c r="Y17" s="215">
        <v>0.5</v>
      </c>
      <c r="AA17" s="134">
        <f t="shared" si="3"/>
        <v>0</v>
      </c>
      <c r="AB17" s="202"/>
    </row>
    <row r="18" spans="1:28" ht="212.25" customHeight="1">
      <c r="A18" s="203" t="s">
        <v>292</v>
      </c>
      <c r="B18" s="204">
        <v>43832</v>
      </c>
      <c r="C18" s="57" t="s">
        <v>293</v>
      </c>
      <c r="D18" s="57" t="s">
        <v>294</v>
      </c>
      <c r="E18" s="57" t="s">
        <v>353</v>
      </c>
      <c r="F18" s="205">
        <v>43889</v>
      </c>
      <c r="G18" s="125">
        <f t="shared" si="4"/>
        <v>0.5</v>
      </c>
      <c r="H18" s="125"/>
      <c r="I18" s="125"/>
      <c r="J18" s="220" t="s">
        <v>354</v>
      </c>
      <c r="K18" s="221">
        <v>1</v>
      </c>
      <c r="L18" s="149" t="s">
        <v>355</v>
      </c>
      <c r="M18" s="222">
        <v>1</v>
      </c>
      <c r="N18" s="223"/>
      <c r="O18" s="149" t="s">
        <v>356</v>
      </c>
      <c r="P18" s="214">
        <v>5</v>
      </c>
      <c r="Q18" s="214">
        <v>5</v>
      </c>
      <c r="R18" s="214">
        <v>5</v>
      </c>
      <c r="S18" s="214">
        <v>5</v>
      </c>
      <c r="T18" s="214">
        <v>5</v>
      </c>
      <c r="U18" s="209">
        <f t="shared" si="1"/>
        <v>25</v>
      </c>
      <c r="V18" s="210" t="s">
        <v>357</v>
      </c>
      <c r="W18" s="211">
        <f t="shared" si="2"/>
        <v>1</v>
      </c>
      <c r="X18" s="56" t="s">
        <v>358</v>
      </c>
      <c r="Y18" s="215">
        <v>0.5</v>
      </c>
      <c r="Z18" s="97">
        <f>5/8</f>
        <v>0.625</v>
      </c>
      <c r="AA18" s="134">
        <f>+AVERAGE(Y6:Y18)</f>
        <v>0.8</v>
      </c>
      <c r="AB18" s="202"/>
    </row>
    <row r="19" spans="1:28" ht="144.75" customHeight="1">
      <c r="A19" s="203" t="s">
        <v>292</v>
      </c>
      <c r="B19" s="204">
        <v>43832</v>
      </c>
      <c r="C19" s="57" t="s">
        <v>293</v>
      </c>
      <c r="D19" s="57" t="s">
        <v>294</v>
      </c>
      <c r="E19" s="57" t="s">
        <v>359</v>
      </c>
      <c r="F19" s="205">
        <v>43889</v>
      </c>
      <c r="G19" s="125">
        <f t="shared" si="4"/>
        <v>1</v>
      </c>
      <c r="H19" s="125"/>
      <c r="I19" s="125"/>
      <c r="J19" s="224" t="s">
        <v>360</v>
      </c>
      <c r="K19" s="206">
        <v>1</v>
      </c>
      <c r="L19" s="56" t="s">
        <v>361</v>
      </c>
      <c r="M19" s="206">
        <v>1</v>
      </c>
      <c r="N19" s="207"/>
      <c r="O19" s="56" t="s">
        <v>362</v>
      </c>
      <c r="P19" s="214">
        <v>5</v>
      </c>
      <c r="Q19" s="214">
        <v>5</v>
      </c>
      <c r="R19" s="214">
        <v>5</v>
      </c>
      <c r="S19" s="214">
        <v>5</v>
      </c>
      <c r="T19" s="214">
        <v>5</v>
      </c>
      <c r="U19" s="209">
        <f t="shared" si="1"/>
        <v>25</v>
      </c>
      <c r="V19" s="210" t="s">
        <v>357</v>
      </c>
      <c r="W19" s="211">
        <f t="shared" si="2"/>
        <v>1</v>
      </c>
      <c r="X19" s="56" t="s">
        <v>363</v>
      </c>
      <c r="Y19" s="206">
        <v>1</v>
      </c>
      <c r="AA19" s="134">
        <f t="shared" si="3"/>
        <v>0</v>
      </c>
      <c r="AB19" s="202"/>
    </row>
    <row r="20" spans="1:28" ht="306.75" customHeight="1">
      <c r="A20" s="203" t="s">
        <v>292</v>
      </c>
      <c r="B20" s="204">
        <v>43832</v>
      </c>
      <c r="C20" s="57" t="s">
        <v>293</v>
      </c>
      <c r="D20" s="57" t="s">
        <v>294</v>
      </c>
      <c r="E20" s="57" t="s">
        <v>364</v>
      </c>
      <c r="F20" s="205">
        <v>43889</v>
      </c>
      <c r="G20" s="125">
        <f t="shared" si="4"/>
        <v>1</v>
      </c>
      <c r="H20" s="125"/>
      <c r="I20" s="125"/>
      <c r="J20" s="56" t="s">
        <v>365</v>
      </c>
      <c r="K20" s="206">
        <v>1</v>
      </c>
      <c r="L20" s="56" t="s">
        <v>366</v>
      </c>
      <c r="M20" s="218">
        <v>1</v>
      </c>
      <c r="N20" s="207" t="str">
        <f t="shared" ref="N20:N26" si="5">IF(AA20&lt;&gt;0,"Diligencie esta casilla","")</f>
        <v/>
      </c>
      <c r="O20" s="56" t="s">
        <v>367</v>
      </c>
      <c r="P20" s="214">
        <v>5</v>
      </c>
      <c r="Q20" s="214">
        <v>5</v>
      </c>
      <c r="R20" s="214">
        <v>5</v>
      </c>
      <c r="S20" s="214">
        <v>5</v>
      </c>
      <c r="T20" s="214">
        <v>5</v>
      </c>
      <c r="U20" s="209">
        <f t="shared" si="1"/>
        <v>25</v>
      </c>
      <c r="V20" s="210" t="s">
        <v>368</v>
      </c>
      <c r="W20" s="211">
        <f t="shared" si="2"/>
        <v>1</v>
      </c>
      <c r="X20" s="56" t="s">
        <v>363</v>
      </c>
      <c r="Y20" s="206">
        <v>1</v>
      </c>
      <c r="AA20" s="134">
        <f t="shared" si="3"/>
        <v>0</v>
      </c>
      <c r="AB20" s="202"/>
    </row>
    <row r="21" spans="1:28" ht="315" customHeight="1">
      <c r="A21" s="203" t="s">
        <v>292</v>
      </c>
      <c r="B21" s="204">
        <v>43832</v>
      </c>
      <c r="C21" s="57" t="s">
        <v>293</v>
      </c>
      <c r="D21" s="57" t="s">
        <v>294</v>
      </c>
      <c r="E21" s="57" t="s">
        <v>369</v>
      </c>
      <c r="F21" s="205">
        <v>43889</v>
      </c>
      <c r="G21" s="125">
        <f t="shared" si="4"/>
        <v>1</v>
      </c>
      <c r="H21" s="125"/>
      <c r="I21" s="125"/>
      <c r="J21" s="220" t="s">
        <v>370</v>
      </c>
      <c r="K21" s="225">
        <v>1</v>
      </c>
      <c r="L21" s="56" t="s">
        <v>371</v>
      </c>
      <c r="M21" s="206">
        <v>1</v>
      </c>
      <c r="N21" s="207" t="str">
        <f t="shared" si="5"/>
        <v/>
      </c>
      <c r="O21" s="56" t="s">
        <v>372</v>
      </c>
      <c r="P21" s="214">
        <v>5</v>
      </c>
      <c r="Q21" s="214">
        <v>5</v>
      </c>
      <c r="R21" s="214">
        <v>5</v>
      </c>
      <c r="S21" s="214">
        <v>5</v>
      </c>
      <c r="T21" s="214">
        <v>5</v>
      </c>
      <c r="U21" s="209">
        <f t="shared" si="1"/>
        <v>25</v>
      </c>
      <c r="V21" s="226" t="s">
        <v>343</v>
      </c>
      <c r="W21" s="211">
        <f t="shared" si="2"/>
        <v>1</v>
      </c>
      <c r="X21" s="56" t="s">
        <v>363</v>
      </c>
      <c r="Y21" s="206">
        <v>1</v>
      </c>
      <c r="AA21" s="134">
        <f t="shared" si="3"/>
        <v>0</v>
      </c>
      <c r="AB21" s="202"/>
    </row>
    <row r="22" spans="1:28" ht="269.25" customHeight="1">
      <c r="A22" s="203" t="s">
        <v>292</v>
      </c>
      <c r="B22" s="204">
        <v>43832</v>
      </c>
      <c r="C22" s="57" t="s">
        <v>293</v>
      </c>
      <c r="D22" s="57" t="s">
        <v>294</v>
      </c>
      <c r="E22" s="57" t="s">
        <v>373</v>
      </c>
      <c r="F22" s="205">
        <v>43889</v>
      </c>
      <c r="G22" s="125">
        <f t="shared" si="4"/>
        <v>0.86</v>
      </c>
      <c r="H22" s="125"/>
      <c r="I22" s="125"/>
      <c r="J22" s="56" t="s">
        <v>374</v>
      </c>
      <c r="K22" s="206">
        <v>1</v>
      </c>
      <c r="L22" s="56" t="s">
        <v>375</v>
      </c>
      <c r="M22" s="206">
        <v>1</v>
      </c>
      <c r="N22" s="207" t="str">
        <f t="shared" si="5"/>
        <v/>
      </c>
      <c r="O22" s="56" t="s">
        <v>376</v>
      </c>
      <c r="P22" s="214">
        <v>5</v>
      </c>
      <c r="Q22" s="214">
        <v>5</v>
      </c>
      <c r="R22" s="214">
        <v>5</v>
      </c>
      <c r="S22" s="214">
        <v>5</v>
      </c>
      <c r="T22" s="214">
        <v>5</v>
      </c>
      <c r="U22" s="209">
        <f t="shared" si="1"/>
        <v>25</v>
      </c>
      <c r="V22" s="226" t="s">
        <v>343</v>
      </c>
      <c r="W22" s="211">
        <f t="shared" si="2"/>
        <v>1</v>
      </c>
      <c r="X22" s="56" t="s">
        <v>377</v>
      </c>
      <c r="Y22" s="215">
        <v>0.86</v>
      </c>
      <c r="Z22" s="227">
        <v>0.8571428571428571</v>
      </c>
      <c r="AA22" s="134">
        <f t="shared" si="3"/>
        <v>0</v>
      </c>
      <c r="AB22" s="202"/>
    </row>
    <row r="23" spans="1:28" ht="222.75" customHeight="1">
      <c r="A23" s="203" t="s">
        <v>292</v>
      </c>
      <c r="B23" s="204">
        <v>43832</v>
      </c>
      <c r="C23" s="57" t="s">
        <v>293</v>
      </c>
      <c r="D23" s="57" t="s">
        <v>294</v>
      </c>
      <c r="E23" s="57" t="s">
        <v>378</v>
      </c>
      <c r="F23" s="205">
        <v>43889</v>
      </c>
      <c r="G23" s="125">
        <f t="shared" si="4"/>
        <v>1</v>
      </c>
      <c r="H23" s="125"/>
      <c r="I23" s="125"/>
      <c r="J23" s="56" t="s">
        <v>379</v>
      </c>
      <c r="K23" s="206">
        <v>1</v>
      </c>
      <c r="L23" s="56" t="s">
        <v>380</v>
      </c>
      <c r="M23" s="206">
        <v>1</v>
      </c>
      <c r="N23" s="207" t="str">
        <f t="shared" si="5"/>
        <v/>
      </c>
      <c r="O23" s="56" t="s">
        <v>381</v>
      </c>
      <c r="P23" s="214">
        <v>5</v>
      </c>
      <c r="Q23" s="214">
        <v>5</v>
      </c>
      <c r="R23" s="214">
        <v>5</v>
      </c>
      <c r="S23" s="214">
        <v>5</v>
      </c>
      <c r="T23" s="214">
        <v>5</v>
      </c>
      <c r="U23" s="209">
        <f t="shared" si="1"/>
        <v>25</v>
      </c>
      <c r="V23" s="226" t="s">
        <v>343</v>
      </c>
      <c r="W23" s="211">
        <f t="shared" si="2"/>
        <v>1</v>
      </c>
      <c r="X23" s="56" t="s">
        <v>363</v>
      </c>
      <c r="Y23" s="206">
        <v>1</v>
      </c>
      <c r="AA23" s="134">
        <f t="shared" si="3"/>
        <v>0</v>
      </c>
      <c r="AB23" s="202"/>
    </row>
    <row r="24" spans="1:28" ht="100.5" customHeight="1">
      <c r="A24" s="203" t="s">
        <v>292</v>
      </c>
      <c r="B24" s="204">
        <v>43832</v>
      </c>
      <c r="C24" s="57" t="s">
        <v>293</v>
      </c>
      <c r="D24" s="57" t="s">
        <v>294</v>
      </c>
      <c r="E24" s="57" t="s">
        <v>382</v>
      </c>
      <c r="F24" s="205">
        <v>43889</v>
      </c>
      <c r="G24" s="125">
        <f t="shared" si="4"/>
        <v>1</v>
      </c>
      <c r="H24" s="125"/>
      <c r="I24" s="125"/>
      <c r="J24" s="56" t="s">
        <v>383</v>
      </c>
      <c r="K24" s="206">
        <v>1</v>
      </c>
      <c r="L24" s="56" t="s">
        <v>384</v>
      </c>
      <c r="M24" s="206">
        <v>1</v>
      </c>
      <c r="N24" s="207" t="str">
        <f t="shared" si="5"/>
        <v/>
      </c>
      <c r="O24" s="56" t="s">
        <v>385</v>
      </c>
      <c r="P24" s="214">
        <v>5</v>
      </c>
      <c r="Q24" s="214">
        <v>5</v>
      </c>
      <c r="R24" s="214">
        <v>5</v>
      </c>
      <c r="S24" s="214">
        <v>5</v>
      </c>
      <c r="T24" s="214">
        <v>5</v>
      </c>
      <c r="U24" s="209">
        <f t="shared" si="1"/>
        <v>25</v>
      </c>
      <c r="V24" s="226" t="s">
        <v>343</v>
      </c>
      <c r="W24" s="211">
        <f t="shared" si="2"/>
        <v>1</v>
      </c>
      <c r="X24" s="56" t="s">
        <v>363</v>
      </c>
      <c r="Y24" s="206">
        <v>1</v>
      </c>
      <c r="AA24" s="134">
        <f t="shared" si="3"/>
        <v>0</v>
      </c>
      <c r="AB24" s="202"/>
    </row>
    <row r="25" spans="1:28" ht="150.75" customHeight="1">
      <c r="A25" s="203" t="s">
        <v>292</v>
      </c>
      <c r="B25" s="204">
        <v>43832</v>
      </c>
      <c r="C25" s="57" t="s">
        <v>293</v>
      </c>
      <c r="D25" s="57" t="s">
        <v>294</v>
      </c>
      <c r="E25" s="57" t="s">
        <v>386</v>
      </c>
      <c r="F25" s="205">
        <v>43889</v>
      </c>
      <c r="G25" s="125">
        <f t="shared" si="4"/>
        <v>1</v>
      </c>
      <c r="H25" s="125"/>
      <c r="I25" s="125"/>
      <c r="J25" s="142" t="s">
        <v>387</v>
      </c>
      <c r="K25" s="206">
        <v>1</v>
      </c>
      <c r="L25" s="142" t="s">
        <v>388</v>
      </c>
      <c r="M25" s="206">
        <v>1</v>
      </c>
      <c r="N25" s="207" t="str">
        <f t="shared" si="5"/>
        <v/>
      </c>
      <c r="O25" s="129" t="s">
        <v>389</v>
      </c>
      <c r="P25" s="214">
        <v>5</v>
      </c>
      <c r="Q25" s="214">
        <v>5</v>
      </c>
      <c r="R25" s="214">
        <v>5</v>
      </c>
      <c r="S25" s="214">
        <v>5</v>
      </c>
      <c r="T25" s="214">
        <v>5</v>
      </c>
      <c r="U25" s="209">
        <f t="shared" si="1"/>
        <v>25</v>
      </c>
      <c r="V25" s="226" t="s">
        <v>343</v>
      </c>
      <c r="W25" s="211">
        <f t="shared" si="2"/>
        <v>1</v>
      </c>
      <c r="X25" s="56" t="s">
        <v>363</v>
      </c>
      <c r="Y25" s="206">
        <v>1</v>
      </c>
      <c r="AA25" s="134">
        <f t="shared" si="3"/>
        <v>0</v>
      </c>
      <c r="AB25" s="202"/>
    </row>
    <row r="26" spans="1:28" ht="165.75" customHeight="1">
      <c r="A26" s="203" t="s">
        <v>292</v>
      </c>
      <c r="B26" s="204">
        <v>43832</v>
      </c>
      <c r="C26" s="57" t="s">
        <v>293</v>
      </c>
      <c r="D26" s="57" t="s">
        <v>294</v>
      </c>
      <c r="E26" s="57" t="s">
        <v>390</v>
      </c>
      <c r="F26" s="205">
        <v>43889</v>
      </c>
      <c r="G26" s="125">
        <f t="shared" si="4"/>
        <v>1</v>
      </c>
      <c r="H26" s="125"/>
      <c r="I26" s="125"/>
      <c r="J26" s="56" t="s">
        <v>391</v>
      </c>
      <c r="K26" s="206">
        <v>1</v>
      </c>
      <c r="L26" s="56" t="s">
        <v>392</v>
      </c>
      <c r="M26" s="206">
        <v>1</v>
      </c>
      <c r="N26" s="207" t="str">
        <f t="shared" si="5"/>
        <v/>
      </c>
      <c r="O26" s="56" t="s">
        <v>393</v>
      </c>
      <c r="P26" s="214">
        <v>5</v>
      </c>
      <c r="Q26" s="214">
        <v>5</v>
      </c>
      <c r="R26" s="214">
        <v>5</v>
      </c>
      <c r="S26" s="214">
        <v>5</v>
      </c>
      <c r="T26" s="214">
        <v>5</v>
      </c>
      <c r="U26" s="209">
        <f t="shared" si="1"/>
        <v>25</v>
      </c>
      <c r="V26" s="226" t="s">
        <v>343</v>
      </c>
      <c r="W26" s="211">
        <f t="shared" si="2"/>
        <v>1</v>
      </c>
      <c r="X26" s="56" t="s">
        <v>363</v>
      </c>
      <c r="Y26" s="206">
        <v>1</v>
      </c>
      <c r="Z26" s="228">
        <f>+AVERAGE(Y6:Y26)</f>
        <v>0.88111111111111107</v>
      </c>
      <c r="AA26" s="134">
        <f t="shared" si="3"/>
        <v>0</v>
      </c>
      <c r="AB26" s="202"/>
    </row>
    <row r="27" spans="1:28" ht="357" customHeight="1">
      <c r="A27" s="203" t="s">
        <v>394</v>
      </c>
      <c r="B27" s="204">
        <v>43833</v>
      </c>
      <c r="C27" s="57" t="s">
        <v>395</v>
      </c>
      <c r="D27" s="57" t="s">
        <v>396</v>
      </c>
      <c r="E27" s="57" t="s">
        <v>397</v>
      </c>
      <c r="F27" s="229">
        <v>43936</v>
      </c>
      <c r="G27" s="125">
        <f t="shared" si="4"/>
        <v>0</v>
      </c>
      <c r="H27" s="125"/>
      <c r="I27" s="125"/>
      <c r="J27" s="56" t="s">
        <v>398</v>
      </c>
      <c r="K27" s="230" t="s">
        <v>399</v>
      </c>
      <c r="L27" s="56" t="s">
        <v>400</v>
      </c>
      <c r="M27" s="230" t="s">
        <v>401</v>
      </c>
      <c r="N27" s="207" t="s">
        <v>402</v>
      </c>
      <c r="O27" s="56" t="s">
        <v>403</v>
      </c>
      <c r="P27" s="214">
        <v>5</v>
      </c>
      <c r="Q27" s="214">
        <v>3</v>
      </c>
      <c r="R27" s="214">
        <v>3</v>
      </c>
      <c r="S27" s="214">
        <v>5</v>
      </c>
      <c r="T27" s="214">
        <v>5</v>
      </c>
      <c r="U27" s="209">
        <f t="shared" si="1"/>
        <v>21</v>
      </c>
      <c r="V27" s="210" t="s">
        <v>404</v>
      </c>
      <c r="W27" s="211" t="s">
        <v>405</v>
      </c>
      <c r="X27" s="56" t="s">
        <v>406</v>
      </c>
      <c r="Y27" s="231">
        <v>0</v>
      </c>
      <c r="AA27" s="119" t="e">
        <f t="shared" si="3"/>
        <v>#VALUE!</v>
      </c>
      <c r="AB27" s="202" t="e">
        <f t="shared" ref="AB27:AB51" si="6">K27-M27</f>
        <v>#VALUE!</v>
      </c>
    </row>
    <row r="28" spans="1:28" ht="112.5" customHeight="1">
      <c r="A28" s="232" t="s">
        <v>407</v>
      </c>
      <c r="B28" s="233">
        <v>43834</v>
      </c>
      <c r="C28" s="57" t="s">
        <v>408</v>
      </c>
      <c r="D28" s="57" t="s">
        <v>409</v>
      </c>
      <c r="E28" s="57" t="s">
        <v>295</v>
      </c>
      <c r="F28" s="205">
        <v>44165</v>
      </c>
      <c r="G28" s="125">
        <f t="shared" si="4"/>
        <v>0.127</v>
      </c>
      <c r="H28" s="125"/>
      <c r="I28" s="125"/>
      <c r="J28" s="142" t="s">
        <v>408</v>
      </c>
      <c r="K28" s="206">
        <v>0.33329999999999999</v>
      </c>
      <c r="L28" s="56" t="s">
        <v>410</v>
      </c>
      <c r="M28" s="206">
        <v>0.33329999999999999</v>
      </c>
      <c r="N28" s="207" t="str">
        <f>IF(AA28&lt;&gt;0,"Diligencie esta casilla","")</f>
        <v/>
      </c>
      <c r="O28" s="56" t="s">
        <v>411</v>
      </c>
      <c r="P28" s="214">
        <v>5</v>
      </c>
      <c r="Q28" s="214">
        <v>5</v>
      </c>
      <c r="R28" s="214">
        <v>5</v>
      </c>
      <c r="S28" s="214">
        <v>5</v>
      </c>
      <c r="T28" s="214">
        <v>5</v>
      </c>
      <c r="U28" s="209">
        <f t="shared" si="1"/>
        <v>25</v>
      </c>
      <c r="V28" s="210" t="s">
        <v>412</v>
      </c>
      <c r="W28" s="211">
        <f t="shared" si="2"/>
        <v>0.33329999999999999</v>
      </c>
      <c r="X28" s="56" t="s">
        <v>413</v>
      </c>
      <c r="Y28" s="206">
        <v>0.127</v>
      </c>
      <c r="AA28" s="134">
        <f t="shared" si="3"/>
        <v>0</v>
      </c>
      <c r="AB28" s="213">
        <f t="shared" si="6"/>
        <v>0</v>
      </c>
    </row>
    <row r="29" spans="1:28" ht="89.25" customHeight="1">
      <c r="A29" s="232" t="s">
        <v>407</v>
      </c>
      <c r="B29" s="233">
        <v>43834</v>
      </c>
      <c r="C29" s="57" t="s">
        <v>408</v>
      </c>
      <c r="D29" s="57" t="s">
        <v>409</v>
      </c>
      <c r="E29" s="57" t="s">
        <v>125</v>
      </c>
      <c r="F29" s="205">
        <v>43951</v>
      </c>
      <c r="G29" s="125">
        <f t="shared" si="4"/>
        <v>0.25</v>
      </c>
      <c r="H29" s="125"/>
      <c r="I29" s="125"/>
      <c r="J29" s="56" t="s">
        <v>414</v>
      </c>
      <c r="K29" s="206">
        <v>0.33329999999999999</v>
      </c>
      <c r="L29" s="56" t="s">
        <v>415</v>
      </c>
      <c r="M29" s="206">
        <v>0.33329999999999999</v>
      </c>
      <c r="N29" s="207"/>
      <c r="O29" s="56" t="s">
        <v>416</v>
      </c>
      <c r="P29" s="214">
        <v>5</v>
      </c>
      <c r="Q29" s="214">
        <v>5</v>
      </c>
      <c r="R29" s="214">
        <v>5</v>
      </c>
      <c r="S29" s="214">
        <v>5</v>
      </c>
      <c r="T29" s="214">
        <v>5</v>
      </c>
      <c r="U29" s="209">
        <f t="shared" si="1"/>
        <v>25</v>
      </c>
      <c r="V29" s="226" t="s">
        <v>343</v>
      </c>
      <c r="W29" s="211">
        <f t="shared" si="2"/>
        <v>0.33329999999999999</v>
      </c>
      <c r="X29" s="56" t="s">
        <v>417</v>
      </c>
      <c r="Y29" s="206">
        <v>0.25</v>
      </c>
      <c r="AA29" s="134">
        <f t="shared" si="3"/>
        <v>0</v>
      </c>
      <c r="AB29" s="213">
        <f t="shared" si="6"/>
        <v>0</v>
      </c>
    </row>
    <row r="30" spans="1:28" ht="89.25" customHeight="1">
      <c r="A30" s="232" t="s">
        <v>407</v>
      </c>
      <c r="B30" s="233">
        <v>43834</v>
      </c>
      <c r="C30" s="57" t="s">
        <v>408</v>
      </c>
      <c r="D30" s="57" t="s">
        <v>409</v>
      </c>
      <c r="E30" s="57" t="s">
        <v>304</v>
      </c>
      <c r="F30" s="205">
        <v>43951</v>
      </c>
      <c r="G30" s="125">
        <f t="shared" si="4"/>
        <v>0.28570000000000001</v>
      </c>
      <c r="H30" s="125"/>
      <c r="I30" s="125"/>
      <c r="J30" s="56" t="s">
        <v>418</v>
      </c>
      <c r="K30" s="206">
        <v>0.33329999999999999</v>
      </c>
      <c r="L30" s="56" t="s">
        <v>419</v>
      </c>
      <c r="M30" s="206">
        <v>0.33329999999999999</v>
      </c>
      <c r="N30" s="207" t="str">
        <f t="shared" ref="N30:N37" si="7">IF(AA30&lt;&gt;0,"Diligencie esta casilla","")</f>
        <v/>
      </c>
      <c r="O30" s="56" t="s">
        <v>420</v>
      </c>
      <c r="P30" s="214">
        <v>5</v>
      </c>
      <c r="Q30" s="214">
        <v>5</v>
      </c>
      <c r="R30" s="214">
        <v>5</v>
      </c>
      <c r="S30" s="214">
        <v>5</v>
      </c>
      <c r="T30" s="214">
        <v>5</v>
      </c>
      <c r="U30" s="209">
        <f t="shared" si="1"/>
        <v>25</v>
      </c>
      <c r="V30" s="210" t="s">
        <v>421</v>
      </c>
      <c r="W30" s="211">
        <f t="shared" si="2"/>
        <v>0.33329999999999999</v>
      </c>
      <c r="X30" s="56" t="s">
        <v>422</v>
      </c>
      <c r="Y30" s="206">
        <v>0.28570000000000001</v>
      </c>
      <c r="AA30" s="134">
        <f t="shared" si="3"/>
        <v>0</v>
      </c>
      <c r="AB30" s="213">
        <f t="shared" si="6"/>
        <v>0</v>
      </c>
    </row>
    <row r="31" spans="1:28" ht="89.25" customHeight="1">
      <c r="A31" s="232" t="s">
        <v>407</v>
      </c>
      <c r="B31" s="233">
        <v>43834</v>
      </c>
      <c r="C31" s="57" t="s">
        <v>408</v>
      </c>
      <c r="D31" s="57" t="s">
        <v>409</v>
      </c>
      <c r="E31" s="57" t="s">
        <v>309</v>
      </c>
      <c r="F31" s="205">
        <v>43951</v>
      </c>
      <c r="G31" s="125">
        <f t="shared" si="4"/>
        <v>3.9199999999999999E-2</v>
      </c>
      <c r="H31" s="125"/>
      <c r="I31" s="125"/>
      <c r="J31" s="56" t="s">
        <v>423</v>
      </c>
      <c r="K31" s="206">
        <v>0.33329999999999999</v>
      </c>
      <c r="L31" s="56" t="s">
        <v>424</v>
      </c>
      <c r="M31" s="206">
        <v>0.33329999999999999</v>
      </c>
      <c r="N31" s="207" t="str">
        <f t="shared" si="7"/>
        <v/>
      </c>
      <c r="O31" s="220" t="s">
        <v>425</v>
      </c>
      <c r="P31" s="214">
        <v>5</v>
      </c>
      <c r="Q31" s="214">
        <v>5</v>
      </c>
      <c r="R31" s="214">
        <v>5</v>
      </c>
      <c r="S31" s="214">
        <v>3</v>
      </c>
      <c r="T31" s="214">
        <v>5</v>
      </c>
      <c r="U31" s="209">
        <f t="shared" si="1"/>
        <v>23</v>
      </c>
      <c r="V31" s="210" t="s">
        <v>426</v>
      </c>
      <c r="W31" s="211">
        <f t="shared" si="2"/>
        <v>0.30663599999999996</v>
      </c>
      <c r="X31" s="56" t="s">
        <v>427</v>
      </c>
      <c r="Y31" s="206">
        <v>3.9199999999999999E-2</v>
      </c>
      <c r="AA31" s="134">
        <f t="shared" si="3"/>
        <v>0</v>
      </c>
      <c r="AB31" s="213">
        <f t="shared" si="6"/>
        <v>0</v>
      </c>
    </row>
    <row r="32" spans="1:28" ht="89.25" customHeight="1">
      <c r="A32" s="232" t="s">
        <v>407</v>
      </c>
      <c r="B32" s="233">
        <v>43834</v>
      </c>
      <c r="C32" s="57" t="s">
        <v>408</v>
      </c>
      <c r="D32" s="57" t="s">
        <v>409</v>
      </c>
      <c r="E32" s="57" t="s">
        <v>68</v>
      </c>
      <c r="F32" s="205">
        <v>43951</v>
      </c>
      <c r="G32" s="125">
        <f t="shared" si="4"/>
        <v>0.1905</v>
      </c>
      <c r="H32" s="125"/>
      <c r="I32" s="125"/>
      <c r="J32" s="142" t="s">
        <v>408</v>
      </c>
      <c r="K32" s="206">
        <v>0.33329999999999999</v>
      </c>
      <c r="L32" s="56" t="s">
        <v>428</v>
      </c>
      <c r="M32" s="206">
        <v>0.33329999999999999</v>
      </c>
      <c r="N32" s="207" t="str">
        <f t="shared" si="7"/>
        <v/>
      </c>
      <c r="O32" s="56" t="s">
        <v>429</v>
      </c>
      <c r="P32" s="214">
        <v>5</v>
      </c>
      <c r="Q32" s="214">
        <v>5</v>
      </c>
      <c r="R32" s="214">
        <v>5</v>
      </c>
      <c r="S32" s="214">
        <v>5</v>
      </c>
      <c r="T32" s="214">
        <v>5</v>
      </c>
      <c r="U32" s="209">
        <f t="shared" si="1"/>
        <v>25</v>
      </c>
      <c r="V32" s="210" t="s">
        <v>430</v>
      </c>
      <c r="W32" s="211">
        <f t="shared" si="2"/>
        <v>0.33329999999999999</v>
      </c>
      <c r="X32" s="56" t="s">
        <v>431</v>
      </c>
      <c r="Y32" s="206">
        <v>0.1905</v>
      </c>
      <c r="AA32" s="134">
        <f t="shared" si="3"/>
        <v>0</v>
      </c>
      <c r="AB32" s="213">
        <f t="shared" si="6"/>
        <v>0</v>
      </c>
    </row>
    <row r="33" spans="1:28" ht="89.25" customHeight="1">
      <c r="A33" s="232" t="s">
        <v>407</v>
      </c>
      <c r="B33" s="233">
        <v>43834</v>
      </c>
      <c r="C33" s="57" t="s">
        <v>408</v>
      </c>
      <c r="D33" s="57" t="s">
        <v>409</v>
      </c>
      <c r="E33" s="57" t="s">
        <v>316</v>
      </c>
      <c r="F33" s="205">
        <v>43951</v>
      </c>
      <c r="G33" s="125">
        <f t="shared" si="4"/>
        <v>0.33329999999999999</v>
      </c>
      <c r="H33" s="125"/>
      <c r="I33" s="125"/>
      <c r="J33" s="142" t="s">
        <v>408</v>
      </c>
      <c r="K33" s="206">
        <v>0.33329999999999999</v>
      </c>
      <c r="L33" s="56" t="s">
        <v>432</v>
      </c>
      <c r="M33" s="206">
        <v>0.33329999999999999</v>
      </c>
      <c r="N33" s="207" t="str">
        <f t="shared" si="7"/>
        <v/>
      </c>
      <c r="O33" s="56" t="s">
        <v>433</v>
      </c>
      <c r="P33" s="214">
        <v>5</v>
      </c>
      <c r="Q33" s="214">
        <v>5</v>
      </c>
      <c r="R33" s="214">
        <v>5</v>
      </c>
      <c r="S33" s="214">
        <v>5</v>
      </c>
      <c r="T33" s="214">
        <v>5</v>
      </c>
      <c r="U33" s="209">
        <f t="shared" si="1"/>
        <v>25</v>
      </c>
      <c r="V33" s="226" t="s">
        <v>343</v>
      </c>
      <c r="W33" s="211">
        <f t="shared" si="2"/>
        <v>0.33329999999999999</v>
      </c>
      <c r="X33" s="56" t="s">
        <v>434</v>
      </c>
      <c r="Y33" s="206">
        <v>0.33329999999999999</v>
      </c>
      <c r="AA33" s="134">
        <f t="shared" si="3"/>
        <v>0</v>
      </c>
      <c r="AB33" s="213">
        <f t="shared" si="6"/>
        <v>0</v>
      </c>
    </row>
    <row r="34" spans="1:28" ht="349.5" customHeight="1">
      <c r="A34" s="232" t="s">
        <v>407</v>
      </c>
      <c r="B34" s="233">
        <v>43834</v>
      </c>
      <c r="C34" s="57" t="s">
        <v>408</v>
      </c>
      <c r="D34" s="57" t="s">
        <v>409</v>
      </c>
      <c r="E34" s="57" t="s">
        <v>322</v>
      </c>
      <c r="F34" s="205">
        <v>43951</v>
      </c>
      <c r="G34" s="125">
        <f t="shared" si="4"/>
        <v>0.32140000000000002</v>
      </c>
      <c r="H34" s="125"/>
      <c r="I34" s="125"/>
      <c r="J34" s="56" t="s">
        <v>435</v>
      </c>
      <c r="K34" s="234">
        <v>0.33329999999999999</v>
      </c>
      <c r="L34" s="56" t="s">
        <v>436</v>
      </c>
      <c r="M34" s="234">
        <v>0.33329999999999999</v>
      </c>
      <c r="N34" s="207" t="str">
        <f t="shared" si="7"/>
        <v/>
      </c>
      <c r="O34" s="56" t="s">
        <v>437</v>
      </c>
      <c r="P34" s="214">
        <v>5</v>
      </c>
      <c r="Q34" s="214">
        <v>5</v>
      </c>
      <c r="R34" s="214">
        <v>5</v>
      </c>
      <c r="S34" s="214">
        <v>5</v>
      </c>
      <c r="T34" s="214">
        <v>5</v>
      </c>
      <c r="U34" s="209">
        <f t="shared" si="1"/>
        <v>25</v>
      </c>
      <c r="V34" s="226" t="s">
        <v>343</v>
      </c>
      <c r="W34" s="211">
        <f t="shared" si="2"/>
        <v>0.33329999999999999</v>
      </c>
      <c r="X34" s="56" t="s">
        <v>438</v>
      </c>
      <c r="Y34" s="206">
        <v>0.32140000000000002</v>
      </c>
      <c r="AA34" s="134">
        <f t="shared" si="3"/>
        <v>0</v>
      </c>
      <c r="AB34" s="213">
        <f t="shared" si="6"/>
        <v>0</v>
      </c>
    </row>
    <row r="35" spans="1:28" ht="89.25" customHeight="1">
      <c r="A35" s="232" t="s">
        <v>407</v>
      </c>
      <c r="B35" s="233">
        <v>43834</v>
      </c>
      <c r="C35" s="57" t="s">
        <v>408</v>
      </c>
      <c r="D35" s="57" t="s">
        <v>409</v>
      </c>
      <c r="E35" s="57" t="s">
        <v>328</v>
      </c>
      <c r="F35" s="205">
        <v>43951</v>
      </c>
      <c r="G35" s="125">
        <f t="shared" si="4"/>
        <v>9.8000000000000004E-2</v>
      </c>
      <c r="H35" s="125"/>
      <c r="I35" s="125"/>
      <c r="J35" s="56" t="s">
        <v>439</v>
      </c>
      <c r="K35" s="206">
        <v>1</v>
      </c>
      <c r="L35" s="56" t="s">
        <v>440</v>
      </c>
      <c r="M35" s="206">
        <v>1</v>
      </c>
      <c r="N35" s="207" t="str">
        <f t="shared" si="7"/>
        <v/>
      </c>
      <c r="O35" s="56" t="s">
        <v>441</v>
      </c>
      <c r="P35" s="214">
        <v>5</v>
      </c>
      <c r="Q35" s="214">
        <v>5</v>
      </c>
      <c r="R35" s="214">
        <v>5</v>
      </c>
      <c r="S35" s="214">
        <v>5</v>
      </c>
      <c r="T35" s="214">
        <v>5</v>
      </c>
      <c r="U35" s="209">
        <f t="shared" si="1"/>
        <v>25</v>
      </c>
      <c r="V35" s="226" t="s">
        <v>343</v>
      </c>
      <c r="W35" s="211">
        <f t="shared" si="2"/>
        <v>1</v>
      </c>
      <c r="X35" s="56" t="s">
        <v>442</v>
      </c>
      <c r="Y35" s="206">
        <v>9.8000000000000004E-2</v>
      </c>
      <c r="AA35" s="134">
        <f t="shared" si="3"/>
        <v>0</v>
      </c>
      <c r="AB35" s="213">
        <f t="shared" si="6"/>
        <v>0</v>
      </c>
    </row>
    <row r="36" spans="1:28" ht="89.25" customHeight="1">
      <c r="A36" s="232" t="s">
        <v>407</v>
      </c>
      <c r="B36" s="233">
        <v>43834</v>
      </c>
      <c r="C36" s="57" t="s">
        <v>408</v>
      </c>
      <c r="D36" s="57" t="s">
        <v>409</v>
      </c>
      <c r="E36" s="57" t="s">
        <v>334</v>
      </c>
      <c r="F36" s="205">
        <v>43951</v>
      </c>
      <c r="G36" s="125">
        <f t="shared" si="4"/>
        <v>0.1067</v>
      </c>
      <c r="H36" s="125"/>
      <c r="I36" s="125"/>
      <c r="J36" s="56" t="s">
        <v>443</v>
      </c>
      <c r="K36" s="206"/>
      <c r="L36" s="56"/>
      <c r="M36" s="206"/>
      <c r="N36" s="207" t="str">
        <f t="shared" si="7"/>
        <v/>
      </c>
      <c r="O36" s="56"/>
      <c r="P36" s="214"/>
      <c r="Q36" s="214">
        <v>0</v>
      </c>
      <c r="R36" s="214">
        <v>0</v>
      </c>
      <c r="S36" s="214">
        <v>0</v>
      </c>
      <c r="T36" s="214">
        <v>0</v>
      </c>
      <c r="U36" s="209">
        <f t="shared" si="1"/>
        <v>0</v>
      </c>
      <c r="V36" s="210" t="s">
        <v>444</v>
      </c>
      <c r="W36" s="211">
        <f t="shared" si="2"/>
        <v>0</v>
      </c>
      <c r="X36" s="56" t="s">
        <v>445</v>
      </c>
      <c r="Y36" s="206">
        <v>0.1067</v>
      </c>
      <c r="AA36" s="134">
        <f t="shared" si="3"/>
        <v>0</v>
      </c>
      <c r="AB36" s="213">
        <f t="shared" si="6"/>
        <v>0</v>
      </c>
    </row>
    <row r="37" spans="1:28" ht="131.25" customHeight="1">
      <c r="A37" s="232" t="s">
        <v>407</v>
      </c>
      <c r="B37" s="233">
        <v>43834</v>
      </c>
      <c r="C37" s="57" t="s">
        <v>408</v>
      </c>
      <c r="D37" s="57" t="s">
        <v>409</v>
      </c>
      <c r="E37" s="57" t="s">
        <v>339</v>
      </c>
      <c r="F37" s="205">
        <v>43951</v>
      </c>
      <c r="G37" s="125">
        <f t="shared" si="4"/>
        <v>0.19539999999999999</v>
      </c>
      <c r="H37" s="125"/>
      <c r="I37" s="125"/>
      <c r="J37" s="56" t="s">
        <v>446</v>
      </c>
      <c r="K37" s="206">
        <v>0.33329999999999999</v>
      </c>
      <c r="L37" s="56" t="s">
        <v>447</v>
      </c>
      <c r="M37" s="206">
        <v>0.33329999999999999</v>
      </c>
      <c r="N37" s="207" t="str">
        <f t="shared" si="7"/>
        <v/>
      </c>
      <c r="O37" s="56" t="s">
        <v>448</v>
      </c>
      <c r="P37" s="214">
        <v>5</v>
      </c>
      <c r="Q37" s="214">
        <v>5</v>
      </c>
      <c r="R37" s="214">
        <v>5</v>
      </c>
      <c r="S37" s="214">
        <v>5</v>
      </c>
      <c r="T37" s="214">
        <v>5</v>
      </c>
      <c r="U37" s="209">
        <f t="shared" si="1"/>
        <v>25</v>
      </c>
      <c r="V37" s="226" t="s">
        <v>343</v>
      </c>
      <c r="W37" s="211">
        <f t="shared" si="2"/>
        <v>0.33329999999999999</v>
      </c>
      <c r="X37" s="56" t="s">
        <v>449</v>
      </c>
      <c r="Y37" s="206">
        <v>0.19539999999999999</v>
      </c>
      <c r="AA37" s="134">
        <f t="shared" si="3"/>
        <v>0</v>
      </c>
      <c r="AB37" s="213">
        <f t="shared" si="6"/>
        <v>0</v>
      </c>
    </row>
    <row r="38" spans="1:28" ht="141.75" customHeight="1">
      <c r="A38" s="232" t="s">
        <v>407</v>
      </c>
      <c r="B38" s="233">
        <v>43834</v>
      </c>
      <c r="C38" s="57" t="s">
        <v>408</v>
      </c>
      <c r="D38" s="57" t="s">
        <v>409</v>
      </c>
      <c r="E38" s="57" t="s">
        <v>450</v>
      </c>
      <c r="F38" s="205">
        <v>43951</v>
      </c>
      <c r="G38" s="125"/>
      <c r="H38" s="125"/>
      <c r="I38" s="125"/>
      <c r="J38" s="56" t="s">
        <v>451</v>
      </c>
      <c r="K38" s="221">
        <v>0.33329999999999999</v>
      </c>
      <c r="L38" s="56" t="s">
        <v>452</v>
      </c>
      <c r="M38" s="221">
        <v>0.33329999999999999</v>
      </c>
      <c r="N38" s="207" t="str">
        <f>IF(AA38&lt;&gt;0,"Diligencie esta casilla","")</f>
        <v/>
      </c>
      <c r="O38" s="56" t="s">
        <v>453</v>
      </c>
      <c r="P38" s="214">
        <v>5</v>
      </c>
      <c r="Q38" s="214">
        <v>5</v>
      </c>
      <c r="R38" s="214">
        <v>5</v>
      </c>
      <c r="S38" s="214">
        <v>5</v>
      </c>
      <c r="T38" s="214">
        <v>5</v>
      </c>
      <c r="U38" s="209">
        <f t="shared" si="1"/>
        <v>25</v>
      </c>
      <c r="V38" s="226" t="s">
        <v>343</v>
      </c>
      <c r="W38" s="211">
        <f t="shared" si="2"/>
        <v>0.33329999999999999</v>
      </c>
      <c r="X38" s="56" t="s">
        <v>454</v>
      </c>
      <c r="Y38" s="235"/>
      <c r="AA38" s="134">
        <f t="shared" si="3"/>
        <v>0</v>
      </c>
      <c r="AB38" s="213">
        <f t="shared" si="6"/>
        <v>0</v>
      </c>
    </row>
    <row r="39" spans="1:28" ht="144" customHeight="1">
      <c r="A39" s="232" t="s">
        <v>407</v>
      </c>
      <c r="B39" s="233">
        <v>43834</v>
      </c>
      <c r="C39" s="57" t="s">
        <v>408</v>
      </c>
      <c r="D39" s="57" t="s">
        <v>409</v>
      </c>
      <c r="E39" s="57" t="s">
        <v>175</v>
      </c>
      <c r="F39" s="205">
        <v>43951</v>
      </c>
      <c r="G39" s="125">
        <f t="shared" si="4"/>
        <v>0.22220000000000001</v>
      </c>
      <c r="H39" s="125"/>
      <c r="I39" s="125"/>
      <c r="J39" s="56" t="s">
        <v>451</v>
      </c>
      <c r="K39" s="221">
        <v>0.33329999999999999</v>
      </c>
      <c r="L39" s="56" t="s">
        <v>452</v>
      </c>
      <c r="M39" s="221">
        <v>0.33329999999999999</v>
      </c>
      <c r="N39" s="207" t="str">
        <f>IF(AA39&lt;&gt;0,"Diligencie esta casilla","")</f>
        <v/>
      </c>
      <c r="O39" s="56" t="s">
        <v>453</v>
      </c>
      <c r="P39" s="214">
        <v>5</v>
      </c>
      <c r="Q39" s="214">
        <v>5</v>
      </c>
      <c r="R39" s="214">
        <v>5</v>
      </c>
      <c r="S39" s="214">
        <v>5</v>
      </c>
      <c r="T39" s="214">
        <v>5</v>
      </c>
      <c r="U39" s="209">
        <f t="shared" si="1"/>
        <v>25</v>
      </c>
      <c r="V39" s="236" t="s">
        <v>455</v>
      </c>
      <c r="W39" s="211">
        <f t="shared" si="2"/>
        <v>0.33329999999999999</v>
      </c>
      <c r="X39" s="56" t="s">
        <v>456</v>
      </c>
      <c r="Y39" s="206">
        <v>0.22220000000000001</v>
      </c>
      <c r="AA39" s="134">
        <f t="shared" si="3"/>
        <v>0</v>
      </c>
      <c r="AB39" s="213">
        <f t="shared" si="6"/>
        <v>0</v>
      </c>
    </row>
    <row r="40" spans="1:28" ht="89.25" customHeight="1">
      <c r="A40" s="232" t="s">
        <v>407</v>
      </c>
      <c r="B40" s="233">
        <v>43834</v>
      </c>
      <c r="C40" s="57" t="s">
        <v>408</v>
      </c>
      <c r="D40" s="57" t="s">
        <v>409</v>
      </c>
      <c r="E40" s="57" t="s">
        <v>353</v>
      </c>
      <c r="F40" s="205">
        <v>43951</v>
      </c>
      <c r="G40" s="125">
        <f t="shared" si="4"/>
        <v>0.20910000000000001</v>
      </c>
      <c r="H40" s="125"/>
      <c r="I40" s="125"/>
      <c r="J40" s="237" t="s">
        <v>457</v>
      </c>
      <c r="K40" s="221">
        <v>0.33329999999999999</v>
      </c>
      <c r="L40" s="238" t="s">
        <v>458</v>
      </c>
      <c r="M40" s="221">
        <v>0.33329999999999999</v>
      </c>
      <c r="N40" s="223"/>
      <c r="O40" s="149" t="s">
        <v>459</v>
      </c>
      <c r="P40" s="214">
        <v>5</v>
      </c>
      <c r="Q40" s="214">
        <v>5</v>
      </c>
      <c r="R40" s="214">
        <v>5</v>
      </c>
      <c r="S40" s="214">
        <v>5</v>
      </c>
      <c r="T40" s="214">
        <v>5</v>
      </c>
      <c r="U40" s="209">
        <f t="shared" si="1"/>
        <v>25</v>
      </c>
      <c r="V40" s="226" t="s">
        <v>343</v>
      </c>
      <c r="W40" s="211">
        <f t="shared" si="2"/>
        <v>0.33329999999999999</v>
      </c>
      <c r="X40" s="56" t="s">
        <v>460</v>
      </c>
      <c r="Y40" s="206">
        <v>0.20910000000000001</v>
      </c>
      <c r="AA40" s="134">
        <f t="shared" si="3"/>
        <v>0</v>
      </c>
      <c r="AB40" s="213">
        <f t="shared" si="6"/>
        <v>0</v>
      </c>
    </row>
    <row r="41" spans="1:28" ht="147" customHeight="1">
      <c r="A41" s="232" t="s">
        <v>407</v>
      </c>
      <c r="B41" s="233">
        <v>43834</v>
      </c>
      <c r="C41" s="57" t="s">
        <v>408</v>
      </c>
      <c r="D41" s="57" t="s">
        <v>409</v>
      </c>
      <c r="E41" s="57" t="s">
        <v>359</v>
      </c>
      <c r="F41" s="205">
        <v>43951</v>
      </c>
      <c r="G41" s="125">
        <f t="shared" si="4"/>
        <v>0.14399999999999999</v>
      </c>
      <c r="H41" s="125"/>
      <c r="I41" s="125"/>
      <c r="J41" s="239" t="s">
        <v>461</v>
      </c>
      <c r="K41" s="206">
        <v>0.33329999999999999</v>
      </c>
      <c r="L41" s="56" t="s">
        <v>462</v>
      </c>
      <c r="M41" s="206">
        <v>0.33329999999999999</v>
      </c>
      <c r="N41" s="207" t="s">
        <v>463</v>
      </c>
      <c r="O41" s="56" t="s">
        <v>464</v>
      </c>
      <c r="P41" s="214">
        <v>5</v>
      </c>
      <c r="Q41" s="214">
        <v>5</v>
      </c>
      <c r="R41" s="214">
        <v>5</v>
      </c>
      <c r="S41" s="214">
        <v>5</v>
      </c>
      <c r="T41" s="214">
        <v>5</v>
      </c>
      <c r="U41" s="209">
        <f t="shared" si="1"/>
        <v>25</v>
      </c>
      <c r="V41" s="226" t="s">
        <v>343</v>
      </c>
      <c r="W41" s="211">
        <f t="shared" si="2"/>
        <v>0.33329999999999999</v>
      </c>
      <c r="X41" s="56" t="s">
        <v>465</v>
      </c>
      <c r="Y41" s="206">
        <v>0.14399999999999999</v>
      </c>
      <c r="AA41" s="134">
        <f t="shared" si="3"/>
        <v>0</v>
      </c>
      <c r="AB41" s="213">
        <f t="shared" si="6"/>
        <v>0</v>
      </c>
    </row>
    <row r="42" spans="1:28" ht="193.5" customHeight="1">
      <c r="A42" s="232" t="s">
        <v>407</v>
      </c>
      <c r="B42" s="233">
        <v>43834</v>
      </c>
      <c r="C42" s="57" t="s">
        <v>408</v>
      </c>
      <c r="D42" s="57" t="s">
        <v>409</v>
      </c>
      <c r="E42" s="57" t="s">
        <v>364</v>
      </c>
      <c r="F42" s="205">
        <v>43951</v>
      </c>
      <c r="G42" s="125">
        <f t="shared" si="4"/>
        <v>0.18790000000000001</v>
      </c>
      <c r="H42" s="125"/>
      <c r="I42" s="125"/>
      <c r="J42" s="56" t="s">
        <v>466</v>
      </c>
      <c r="K42" s="206">
        <v>0.33329999999999999</v>
      </c>
      <c r="L42" s="56" t="s">
        <v>467</v>
      </c>
      <c r="M42" s="206">
        <v>0.33329999999999999</v>
      </c>
      <c r="N42" s="207" t="str">
        <f>IF(AA42&lt;&gt;0,"Diligencie esta casilla","")</f>
        <v/>
      </c>
      <c r="O42" s="56" t="s">
        <v>468</v>
      </c>
      <c r="P42" s="240">
        <v>5</v>
      </c>
      <c r="Q42" s="240">
        <v>5</v>
      </c>
      <c r="R42" s="240">
        <v>5</v>
      </c>
      <c r="S42" s="240">
        <v>5</v>
      </c>
      <c r="T42" s="240">
        <v>5</v>
      </c>
      <c r="U42" s="209">
        <f t="shared" si="1"/>
        <v>25</v>
      </c>
      <c r="V42" s="226" t="s">
        <v>343</v>
      </c>
      <c r="W42" s="211">
        <f t="shared" si="2"/>
        <v>0.33329999999999999</v>
      </c>
      <c r="X42" s="56" t="s">
        <v>469</v>
      </c>
      <c r="Y42" s="206">
        <v>0.18790000000000001</v>
      </c>
      <c r="AA42" s="134">
        <f t="shared" si="3"/>
        <v>0</v>
      </c>
      <c r="AB42" s="213">
        <f t="shared" si="6"/>
        <v>0</v>
      </c>
    </row>
    <row r="43" spans="1:28" ht="232.5" customHeight="1">
      <c r="A43" s="232" t="s">
        <v>407</v>
      </c>
      <c r="B43" s="233">
        <v>43834</v>
      </c>
      <c r="C43" s="57" t="s">
        <v>408</v>
      </c>
      <c r="D43" s="57" t="s">
        <v>409</v>
      </c>
      <c r="E43" s="57" t="s">
        <v>369</v>
      </c>
      <c r="F43" s="205">
        <v>43951</v>
      </c>
      <c r="G43" s="125">
        <f t="shared" si="4"/>
        <v>0.1057</v>
      </c>
      <c r="H43" s="125"/>
      <c r="I43" s="125"/>
      <c r="J43" s="56" t="s">
        <v>470</v>
      </c>
      <c r="K43" s="206">
        <v>0.33329999999999999</v>
      </c>
      <c r="L43" s="56" t="s">
        <v>470</v>
      </c>
      <c r="M43" s="206">
        <v>0.33329999999999999</v>
      </c>
      <c r="N43" s="207"/>
      <c r="O43" s="56" t="s">
        <v>471</v>
      </c>
      <c r="P43" s="240">
        <v>5</v>
      </c>
      <c r="Q43" s="240">
        <v>5</v>
      </c>
      <c r="R43" s="240">
        <v>5</v>
      </c>
      <c r="S43" s="240">
        <v>5</v>
      </c>
      <c r="T43" s="240">
        <v>5</v>
      </c>
      <c r="U43" s="209">
        <f t="shared" si="1"/>
        <v>25</v>
      </c>
      <c r="V43" s="226" t="s">
        <v>343</v>
      </c>
      <c r="W43" s="211">
        <f t="shared" si="2"/>
        <v>0.33329999999999999</v>
      </c>
      <c r="X43" s="56" t="s">
        <v>472</v>
      </c>
      <c r="Y43" s="206">
        <v>0.1057</v>
      </c>
      <c r="AA43" s="134">
        <f t="shared" si="3"/>
        <v>0</v>
      </c>
      <c r="AB43" s="213">
        <f t="shared" si="6"/>
        <v>0</v>
      </c>
    </row>
    <row r="44" spans="1:28" ht="259.5" customHeight="1">
      <c r="A44" s="232" t="s">
        <v>407</v>
      </c>
      <c r="B44" s="233">
        <v>43834</v>
      </c>
      <c r="C44" s="57" t="s">
        <v>408</v>
      </c>
      <c r="D44" s="57" t="s">
        <v>409</v>
      </c>
      <c r="E44" s="57" t="s">
        <v>373</v>
      </c>
      <c r="F44" s="205">
        <v>43951</v>
      </c>
      <c r="G44" s="125">
        <f t="shared" si="4"/>
        <v>0.19189999999999999</v>
      </c>
      <c r="H44" s="125"/>
      <c r="I44" s="125"/>
      <c r="J44" s="56" t="s">
        <v>473</v>
      </c>
      <c r="K44" s="241">
        <v>1</v>
      </c>
      <c r="L44" s="56" t="s">
        <v>474</v>
      </c>
      <c r="M44" s="234">
        <v>1</v>
      </c>
      <c r="N44" s="207" t="str">
        <f t="shared" ref="N44:N46" si="8">IF(AA44&lt;&gt;0,"Diligencie esta casilla","")</f>
        <v/>
      </c>
      <c r="O44" s="56" t="s">
        <v>475</v>
      </c>
      <c r="P44" s="240">
        <v>5</v>
      </c>
      <c r="Q44" s="240">
        <v>5</v>
      </c>
      <c r="R44" s="240">
        <v>5</v>
      </c>
      <c r="S44" s="240">
        <v>5</v>
      </c>
      <c r="T44" s="240">
        <v>5</v>
      </c>
      <c r="U44" s="209">
        <f t="shared" si="1"/>
        <v>25</v>
      </c>
      <c r="V44" s="226" t="s">
        <v>343</v>
      </c>
      <c r="W44" s="211">
        <f t="shared" si="2"/>
        <v>1</v>
      </c>
      <c r="X44" s="56" t="s">
        <v>476</v>
      </c>
      <c r="Y44" s="206">
        <v>0.19189999999999999</v>
      </c>
      <c r="AA44" s="242">
        <f t="shared" si="3"/>
        <v>0</v>
      </c>
      <c r="AB44" s="243">
        <f t="shared" si="6"/>
        <v>0</v>
      </c>
    </row>
    <row r="45" spans="1:28" ht="162" customHeight="1">
      <c r="A45" s="232" t="s">
        <v>407</v>
      </c>
      <c r="B45" s="233">
        <v>43834</v>
      </c>
      <c r="C45" s="57" t="s">
        <v>408</v>
      </c>
      <c r="D45" s="57" t="s">
        <v>409</v>
      </c>
      <c r="E45" s="57" t="s">
        <v>378</v>
      </c>
      <c r="F45" s="205">
        <v>43951</v>
      </c>
      <c r="G45" s="125">
        <f t="shared" si="4"/>
        <v>6.4799999999999996E-2</v>
      </c>
      <c r="H45" s="125"/>
      <c r="I45" s="125"/>
      <c r="J45" s="56" t="s">
        <v>477</v>
      </c>
      <c r="K45" s="206">
        <v>1</v>
      </c>
      <c r="L45" s="56" t="s">
        <v>478</v>
      </c>
      <c r="M45" s="206">
        <v>1</v>
      </c>
      <c r="N45" s="207" t="str">
        <f t="shared" si="8"/>
        <v/>
      </c>
      <c r="O45" s="142" t="s">
        <v>479</v>
      </c>
      <c r="P45" s="240">
        <v>5</v>
      </c>
      <c r="Q45" s="240">
        <v>5</v>
      </c>
      <c r="R45" s="240">
        <v>5</v>
      </c>
      <c r="S45" s="240">
        <v>5</v>
      </c>
      <c r="T45" s="240">
        <v>5</v>
      </c>
      <c r="U45" s="209">
        <f t="shared" si="1"/>
        <v>25</v>
      </c>
      <c r="V45" s="226" t="s">
        <v>343</v>
      </c>
      <c r="W45" s="211">
        <f t="shared" si="2"/>
        <v>1</v>
      </c>
      <c r="X45" s="56" t="s">
        <v>480</v>
      </c>
      <c r="Y45" s="206">
        <v>6.4799999999999996E-2</v>
      </c>
      <c r="AA45" s="134">
        <f t="shared" si="3"/>
        <v>0</v>
      </c>
      <c r="AB45" s="213">
        <f t="shared" si="6"/>
        <v>0</v>
      </c>
    </row>
    <row r="46" spans="1:28" ht="152.25" customHeight="1">
      <c r="A46" s="232" t="s">
        <v>407</v>
      </c>
      <c r="B46" s="233">
        <v>43834</v>
      </c>
      <c r="C46" s="57" t="s">
        <v>408</v>
      </c>
      <c r="D46" s="57" t="s">
        <v>409</v>
      </c>
      <c r="E46" s="57" t="s">
        <v>382</v>
      </c>
      <c r="F46" s="205">
        <v>43951</v>
      </c>
      <c r="G46" s="125">
        <f t="shared" si="4"/>
        <v>0.1358</v>
      </c>
      <c r="H46" s="125"/>
      <c r="I46" s="125"/>
      <c r="J46" s="56" t="s">
        <v>481</v>
      </c>
      <c r="K46" s="206">
        <v>0.33329999999999999</v>
      </c>
      <c r="L46" s="56" t="s">
        <v>482</v>
      </c>
      <c r="M46" s="206">
        <v>0.33329999999999999</v>
      </c>
      <c r="N46" s="207" t="str">
        <f t="shared" si="8"/>
        <v/>
      </c>
      <c r="O46" s="56" t="s">
        <v>483</v>
      </c>
      <c r="P46" s="240">
        <v>5</v>
      </c>
      <c r="Q46" s="240">
        <v>5</v>
      </c>
      <c r="R46" s="240">
        <v>5</v>
      </c>
      <c r="S46" s="240">
        <v>5</v>
      </c>
      <c r="T46" s="240">
        <v>5</v>
      </c>
      <c r="U46" s="209">
        <f t="shared" si="1"/>
        <v>25</v>
      </c>
      <c r="V46" s="226" t="s">
        <v>343</v>
      </c>
      <c r="W46" s="211">
        <f t="shared" si="2"/>
        <v>0.33329999999999999</v>
      </c>
      <c r="X46" s="56" t="s">
        <v>484</v>
      </c>
      <c r="Y46" s="206">
        <v>0.1358</v>
      </c>
      <c r="AA46" s="134">
        <f t="shared" si="3"/>
        <v>0</v>
      </c>
      <c r="AB46" s="213">
        <f t="shared" si="6"/>
        <v>0</v>
      </c>
    </row>
    <row r="47" spans="1:28" ht="148.5" customHeight="1">
      <c r="A47" s="232" t="s">
        <v>407</v>
      </c>
      <c r="B47" s="233">
        <v>43834</v>
      </c>
      <c r="C47" s="57" t="s">
        <v>408</v>
      </c>
      <c r="D47" s="57" t="s">
        <v>409</v>
      </c>
      <c r="E47" s="57" t="s">
        <v>386</v>
      </c>
      <c r="F47" s="205">
        <v>43951</v>
      </c>
      <c r="G47" s="125">
        <f t="shared" si="4"/>
        <v>0.26190000000000002</v>
      </c>
      <c r="H47" s="125"/>
      <c r="I47" s="125"/>
      <c r="J47" s="142" t="s">
        <v>485</v>
      </c>
      <c r="K47" s="206">
        <v>0.33329999999999999</v>
      </c>
      <c r="L47" s="56" t="s">
        <v>486</v>
      </c>
      <c r="M47" s="244">
        <v>33.33</v>
      </c>
      <c r="N47" s="207"/>
      <c r="O47" s="245" t="s">
        <v>389</v>
      </c>
      <c r="P47" s="240">
        <v>5</v>
      </c>
      <c r="Q47" s="240">
        <v>5</v>
      </c>
      <c r="R47" s="240">
        <v>5</v>
      </c>
      <c r="S47" s="240">
        <v>5</v>
      </c>
      <c r="T47" s="240">
        <v>5</v>
      </c>
      <c r="U47" s="209">
        <f t="shared" si="1"/>
        <v>25</v>
      </c>
      <c r="V47" s="226" t="s">
        <v>343</v>
      </c>
      <c r="W47" s="246">
        <f t="shared" si="2"/>
        <v>33.33</v>
      </c>
      <c r="X47" s="56" t="s">
        <v>487</v>
      </c>
      <c r="Y47" s="206">
        <v>0.26190000000000002</v>
      </c>
      <c r="AA47" s="134">
        <f t="shared" si="3"/>
        <v>-32.996699999999997</v>
      </c>
      <c r="AB47" s="213">
        <f t="shared" si="6"/>
        <v>-32.996699999999997</v>
      </c>
    </row>
    <row r="48" spans="1:28" ht="189" customHeight="1">
      <c r="A48" s="232" t="s">
        <v>407</v>
      </c>
      <c r="B48" s="233">
        <v>43834</v>
      </c>
      <c r="C48" s="57" t="s">
        <v>408</v>
      </c>
      <c r="D48" s="57" t="s">
        <v>409</v>
      </c>
      <c r="E48" s="57" t="s">
        <v>488</v>
      </c>
      <c r="F48" s="205">
        <v>43951</v>
      </c>
      <c r="G48" s="125">
        <f t="shared" si="4"/>
        <v>0.1</v>
      </c>
      <c r="H48" s="125"/>
      <c r="I48" s="125"/>
      <c r="J48" s="129" t="s">
        <v>489</v>
      </c>
      <c r="K48" s="234">
        <v>0.33329999999999999</v>
      </c>
      <c r="L48" s="129" t="s">
        <v>490</v>
      </c>
      <c r="M48" s="234">
        <v>0.33329999999999999</v>
      </c>
      <c r="N48" s="207" t="str">
        <f t="shared" ref="N48:N51" si="9">IF(AA48&lt;&gt;0,"Diligencie esta casilla","")</f>
        <v/>
      </c>
      <c r="O48" s="129" t="s">
        <v>491</v>
      </c>
      <c r="P48" s="240">
        <v>5</v>
      </c>
      <c r="Q48" s="240">
        <v>5</v>
      </c>
      <c r="R48" s="240">
        <v>5</v>
      </c>
      <c r="S48" s="240">
        <v>5</v>
      </c>
      <c r="T48" s="240">
        <v>5</v>
      </c>
      <c r="U48" s="209">
        <f t="shared" si="1"/>
        <v>25</v>
      </c>
      <c r="V48" s="226" t="s">
        <v>343</v>
      </c>
      <c r="W48" s="211">
        <f t="shared" si="2"/>
        <v>0.33329999999999999</v>
      </c>
      <c r="X48" s="56" t="s">
        <v>492</v>
      </c>
      <c r="Y48" s="206">
        <v>0.1</v>
      </c>
      <c r="AA48" s="134">
        <f t="shared" si="3"/>
        <v>0</v>
      </c>
      <c r="AB48" s="213">
        <f t="shared" si="6"/>
        <v>0</v>
      </c>
    </row>
    <row r="49" spans="1:28" ht="228" customHeight="1">
      <c r="A49" s="232" t="s">
        <v>407</v>
      </c>
      <c r="B49" s="204">
        <v>43865</v>
      </c>
      <c r="C49" s="57" t="s">
        <v>118</v>
      </c>
      <c r="D49" s="57" t="s">
        <v>119</v>
      </c>
      <c r="E49" s="57" t="s">
        <v>493</v>
      </c>
      <c r="F49" s="247" t="s">
        <v>121</v>
      </c>
      <c r="G49" s="125">
        <f t="shared" si="4"/>
        <v>0.33329999999999999</v>
      </c>
      <c r="H49" s="125"/>
      <c r="I49" s="125"/>
      <c r="J49" s="248" t="s">
        <v>494</v>
      </c>
      <c r="K49" s="234">
        <v>0.33329999999999999</v>
      </c>
      <c r="L49" s="129" t="s">
        <v>495</v>
      </c>
      <c r="M49" s="234">
        <v>0.33329999999999999</v>
      </c>
      <c r="N49" s="207" t="str">
        <f t="shared" si="9"/>
        <v/>
      </c>
      <c r="O49" s="129" t="s">
        <v>496</v>
      </c>
      <c r="P49" s="240">
        <v>5</v>
      </c>
      <c r="Q49" s="240">
        <v>5</v>
      </c>
      <c r="R49" s="240">
        <v>5</v>
      </c>
      <c r="S49" s="240">
        <v>5</v>
      </c>
      <c r="T49" s="240">
        <v>5</v>
      </c>
      <c r="U49" s="209">
        <f t="shared" si="1"/>
        <v>25</v>
      </c>
      <c r="V49" s="249" t="s">
        <v>497</v>
      </c>
      <c r="W49" s="211">
        <f t="shared" si="2"/>
        <v>0.33329999999999999</v>
      </c>
      <c r="X49" s="250"/>
      <c r="Y49" s="206">
        <v>0.33329999999999999</v>
      </c>
      <c r="AA49" s="134">
        <f t="shared" si="3"/>
        <v>0</v>
      </c>
      <c r="AB49" s="213">
        <f t="shared" si="6"/>
        <v>0</v>
      </c>
    </row>
    <row r="50" spans="1:28" ht="102.75" customHeight="1">
      <c r="A50" s="251" t="s">
        <v>498</v>
      </c>
      <c r="B50" s="204">
        <v>43835</v>
      </c>
      <c r="C50" s="57" t="s">
        <v>123</v>
      </c>
      <c r="D50" s="57" t="s">
        <v>124</v>
      </c>
      <c r="E50" s="57" t="s">
        <v>125</v>
      </c>
      <c r="F50" s="247" t="s">
        <v>126</v>
      </c>
      <c r="G50" s="125">
        <f t="shared" si="4"/>
        <v>0.33329999999999999</v>
      </c>
      <c r="H50" s="125"/>
      <c r="I50" s="125"/>
      <c r="J50" s="56" t="s">
        <v>499</v>
      </c>
      <c r="K50" s="206">
        <v>0.33329999999999999</v>
      </c>
      <c r="L50" s="56" t="s">
        <v>500</v>
      </c>
      <c r="M50" s="206">
        <v>0.33329999999999999</v>
      </c>
      <c r="N50" s="207" t="str">
        <f t="shared" si="9"/>
        <v/>
      </c>
      <c r="O50" s="56"/>
      <c r="P50" s="240">
        <v>5</v>
      </c>
      <c r="Q50" s="240">
        <v>5</v>
      </c>
      <c r="R50" s="240">
        <v>5</v>
      </c>
      <c r="S50" s="240">
        <v>5</v>
      </c>
      <c r="T50" s="240">
        <v>5</v>
      </c>
      <c r="U50" s="209">
        <f t="shared" si="1"/>
        <v>25</v>
      </c>
      <c r="V50" s="210"/>
      <c r="W50" s="211">
        <f t="shared" si="2"/>
        <v>0.33329999999999999</v>
      </c>
      <c r="X50" s="56" t="s">
        <v>501</v>
      </c>
      <c r="Y50" s="206">
        <v>0.33329999999999999</v>
      </c>
      <c r="AA50" s="134">
        <f t="shared" si="3"/>
        <v>0</v>
      </c>
      <c r="AB50" s="213">
        <f t="shared" si="6"/>
        <v>0</v>
      </c>
    </row>
    <row r="51" spans="1:28" ht="94.5" customHeight="1">
      <c r="A51" s="115"/>
      <c r="B51" s="204">
        <v>43866</v>
      </c>
      <c r="C51" s="57" t="s">
        <v>127</v>
      </c>
      <c r="D51" s="57" t="s">
        <v>502</v>
      </c>
      <c r="E51" s="57" t="s">
        <v>125</v>
      </c>
      <c r="F51" s="247" t="s">
        <v>129</v>
      </c>
      <c r="G51" s="125">
        <f t="shared" si="4"/>
        <v>0.33329999999999999</v>
      </c>
      <c r="H51" s="125"/>
      <c r="I51" s="125"/>
      <c r="J51" s="56" t="s">
        <v>503</v>
      </c>
      <c r="K51" s="206">
        <v>0.33329999999999999</v>
      </c>
      <c r="L51" s="56" t="s">
        <v>504</v>
      </c>
      <c r="M51" s="206">
        <v>0.33329999999999999</v>
      </c>
      <c r="N51" s="207" t="str">
        <f t="shared" si="9"/>
        <v/>
      </c>
      <c r="O51" s="56" t="s">
        <v>505</v>
      </c>
      <c r="P51" s="240">
        <v>5</v>
      </c>
      <c r="Q51" s="240">
        <v>5</v>
      </c>
      <c r="R51" s="240">
        <v>5</v>
      </c>
      <c r="S51" s="240">
        <v>5</v>
      </c>
      <c r="T51" s="240">
        <v>5</v>
      </c>
      <c r="U51" s="209">
        <f t="shared" si="1"/>
        <v>25</v>
      </c>
      <c r="V51" s="210"/>
      <c r="W51" s="211">
        <f t="shared" si="2"/>
        <v>0.33329999999999999</v>
      </c>
      <c r="X51" s="56"/>
      <c r="Y51" s="206">
        <v>0.33329999999999999</v>
      </c>
      <c r="AA51" s="134">
        <f t="shared" si="3"/>
        <v>0</v>
      </c>
      <c r="AB51" s="213">
        <f t="shared" si="6"/>
        <v>0</v>
      </c>
    </row>
    <row r="52" spans="1:28" ht="12.75">
      <c r="J52" s="176"/>
      <c r="L52" s="176"/>
      <c r="M52" s="252"/>
      <c r="O52" s="175"/>
      <c r="P52" s="190"/>
      <c r="Q52" s="190"/>
      <c r="R52" s="190"/>
      <c r="S52" s="190"/>
      <c r="T52" s="190"/>
      <c r="U52" s="190"/>
    </row>
    <row r="53" spans="1:28" ht="12.75">
      <c r="J53" s="176"/>
      <c r="L53" s="176"/>
      <c r="M53" s="252"/>
      <c r="O53" s="175"/>
      <c r="P53" s="190"/>
      <c r="Q53" s="190"/>
      <c r="R53" s="190"/>
      <c r="S53" s="190"/>
      <c r="T53" s="190"/>
      <c r="U53" s="190"/>
    </row>
    <row r="54" spans="1:28" ht="12.75">
      <c r="J54" s="176"/>
      <c r="L54" s="176"/>
      <c r="M54" s="252"/>
      <c r="O54" s="175"/>
      <c r="P54" s="190"/>
      <c r="Q54" s="190"/>
      <c r="R54" s="190"/>
      <c r="S54" s="190"/>
      <c r="T54" s="190"/>
      <c r="U54" s="190"/>
    </row>
    <row r="55" spans="1:28" ht="12.75">
      <c r="J55" s="176"/>
      <c r="L55" s="176"/>
      <c r="M55" s="252"/>
      <c r="O55" s="175"/>
      <c r="P55" s="190"/>
      <c r="Q55" s="190"/>
      <c r="R55" s="190"/>
      <c r="S55" s="190"/>
      <c r="T55" s="190"/>
      <c r="U55" s="190"/>
    </row>
    <row r="56" spans="1:28" ht="12.75">
      <c r="J56" s="176"/>
      <c r="L56" s="176"/>
      <c r="M56" s="252"/>
      <c r="O56" s="175"/>
      <c r="P56" s="190"/>
      <c r="Q56" s="190"/>
      <c r="R56" s="190"/>
      <c r="S56" s="190"/>
      <c r="T56" s="190"/>
      <c r="U56" s="190"/>
    </row>
    <row r="57" spans="1:28" ht="12.75">
      <c r="J57" s="176"/>
      <c r="L57" s="176"/>
      <c r="M57" s="252"/>
      <c r="O57" s="175"/>
      <c r="P57" s="190"/>
      <c r="Q57" s="190"/>
      <c r="R57" s="190"/>
      <c r="S57" s="190"/>
      <c r="T57" s="190"/>
      <c r="U57" s="190"/>
    </row>
    <row r="58" spans="1:28" ht="12.75">
      <c r="J58" s="176"/>
      <c r="L58" s="176"/>
      <c r="M58" s="252"/>
      <c r="O58" s="175"/>
      <c r="P58" s="190"/>
      <c r="Q58" s="190"/>
      <c r="R58" s="190"/>
      <c r="S58" s="190"/>
      <c r="T58" s="190"/>
      <c r="U58" s="190"/>
    </row>
    <row r="59" spans="1:28" ht="12.75">
      <c r="J59" s="176"/>
      <c r="L59" s="176"/>
      <c r="O59" s="175"/>
      <c r="P59" s="190"/>
      <c r="Q59" s="190"/>
      <c r="R59" s="190"/>
      <c r="S59" s="190"/>
      <c r="T59" s="190"/>
      <c r="U59" s="190"/>
    </row>
    <row r="60" spans="1:28" ht="12.75">
      <c r="J60" s="176"/>
      <c r="L60" s="176"/>
      <c r="O60" s="175"/>
      <c r="P60" s="190"/>
      <c r="Q60" s="190"/>
      <c r="R60" s="190"/>
      <c r="S60" s="190"/>
      <c r="T60" s="190"/>
      <c r="U60" s="190"/>
    </row>
    <row r="61" spans="1:28" ht="12.75">
      <c r="J61" s="176"/>
      <c r="L61" s="176"/>
      <c r="O61" s="175"/>
      <c r="P61" s="190"/>
      <c r="Q61" s="190"/>
      <c r="R61" s="190"/>
      <c r="S61" s="190"/>
      <c r="T61" s="190"/>
      <c r="U61" s="190"/>
    </row>
    <row r="62" spans="1:28" ht="12.75">
      <c r="J62" s="176"/>
      <c r="L62" s="176"/>
      <c r="O62" s="175"/>
      <c r="P62" s="190"/>
      <c r="Q62" s="190"/>
      <c r="R62" s="190"/>
      <c r="S62" s="190"/>
      <c r="T62" s="190"/>
      <c r="U62" s="190"/>
    </row>
    <row r="63" spans="1:28" ht="12.75">
      <c r="J63" s="176"/>
      <c r="L63" s="176"/>
      <c r="O63" s="175"/>
      <c r="P63" s="190"/>
      <c r="Q63" s="190"/>
      <c r="R63" s="190"/>
      <c r="S63" s="190"/>
      <c r="T63" s="190"/>
      <c r="U63" s="190"/>
    </row>
    <row r="64" spans="1:28" ht="12.75">
      <c r="J64" s="176"/>
      <c r="L64" s="176"/>
      <c r="O64" s="175"/>
      <c r="P64" s="190"/>
      <c r="Q64" s="190"/>
      <c r="R64" s="190"/>
      <c r="S64" s="190"/>
      <c r="T64" s="190"/>
      <c r="U64" s="190"/>
    </row>
    <row r="65" spans="10:21" ht="12.75">
      <c r="J65" s="176"/>
      <c r="L65" s="176"/>
      <c r="O65" s="175"/>
      <c r="P65" s="190"/>
      <c r="Q65" s="190"/>
      <c r="R65" s="190"/>
      <c r="S65" s="190"/>
      <c r="T65" s="190"/>
      <c r="U65" s="190"/>
    </row>
    <row r="66" spans="10:21" ht="12.75">
      <c r="J66" s="176"/>
      <c r="L66" s="176"/>
      <c r="O66" s="175"/>
      <c r="P66" s="190"/>
      <c r="Q66" s="190"/>
      <c r="R66" s="190"/>
      <c r="S66" s="190"/>
      <c r="T66" s="190"/>
      <c r="U66" s="190"/>
    </row>
    <row r="67" spans="10:21" ht="12.75">
      <c r="J67" s="176"/>
      <c r="L67" s="176"/>
      <c r="O67" s="175"/>
      <c r="P67" s="190"/>
      <c r="Q67" s="190"/>
      <c r="R67" s="190"/>
      <c r="S67" s="190"/>
      <c r="T67" s="190"/>
      <c r="U67" s="190"/>
    </row>
    <row r="68" spans="10:21" ht="12.75">
      <c r="J68" s="176"/>
      <c r="L68" s="176"/>
      <c r="O68" s="175"/>
      <c r="P68" s="190"/>
      <c r="Q68" s="190"/>
      <c r="R68" s="190"/>
      <c r="S68" s="190"/>
      <c r="T68" s="190"/>
      <c r="U68" s="190"/>
    </row>
    <row r="69" spans="10:21" ht="12.75">
      <c r="J69" s="176"/>
      <c r="L69" s="176"/>
      <c r="O69" s="175"/>
      <c r="P69" s="190"/>
      <c r="Q69" s="190"/>
      <c r="R69" s="190"/>
      <c r="S69" s="190"/>
      <c r="T69" s="190"/>
      <c r="U69" s="190"/>
    </row>
    <row r="70" spans="10:21" ht="12.75">
      <c r="J70" s="176"/>
      <c r="L70" s="176"/>
      <c r="O70" s="175"/>
      <c r="P70" s="190"/>
      <c r="Q70" s="190"/>
      <c r="R70" s="190"/>
      <c r="S70" s="190"/>
      <c r="T70" s="190"/>
      <c r="U70" s="190"/>
    </row>
    <row r="71" spans="10:21" ht="12.75">
      <c r="J71" s="176"/>
      <c r="L71" s="176"/>
      <c r="O71" s="176"/>
      <c r="P71" s="190"/>
      <c r="Q71" s="190"/>
      <c r="R71" s="190"/>
      <c r="S71" s="190"/>
      <c r="T71" s="190"/>
      <c r="U71" s="190"/>
    </row>
    <row r="72" spans="10:21" ht="12.75">
      <c r="J72" s="176"/>
      <c r="L72" s="176"/>
      <c r="O72" s="176"/>
      <c r="P72" s="190"/>
      <c r="Q72" s="190"/>
      <c r="R72" s="190"/>
      <c r="S72" s="190"/>
      <c r="T72" s="190"/>
      <c r="U72" s="190"/>
    </row>
    <row r="73" spans="10:21" ht="12.75">
      <c r="J73" s="176"/>
      <c r="L73" s="176"/>
      <c r="O73" s="176"/>
      <c r="P73" s="190"/>
      <c r="Q73" s="190"/>
      <c r="R73" s="190"/>
      <c r="S73" s="190"/>
      <c r="T73" s="190"/>
      <c r="U73" s="190"/>
    </row>
    <row r="74" spans="10:21" ht="12.75">
      <c r="J74" s="176"/>
      <c r="L74" s="176"/>
      <c r="O74" s="176"/>
      <c r="P74" s="190"/>
      <c r="Q74" s="190"/>
      <c r="R74" s="190"/>
      <c r="S74" s="190"/>
      <c r="T74" s="190"/>
      <c r="U74" s="190"/>
    </row>
    <row r="75" spans="10:21" ht="12.75">
      <c r="J75" s="176"/>
      <c r="L75" s="176"/>
      <c r="O75" s="176"/>
      <c r="P75" s="190"/>
      <c r="Q75" s="190"/>
      <c r="R75" s="190"/>
      <c r="S75" s="190"/>
      <c r="T75" s="190"/>
      <c r="U75" s="190"/>
    </row>
    <row r="76" spans="10:21" ht="12.75">
      <c r="J76" s="176"/>
      <c r="L76" s="176"/>
      <c r="O76" s="176"/>
      <c r="P76" s="190"/>
      <c r="Q76" s="190"/>
      <c r="R76" s="190"/>
      <c r="S76" s="190"/>
      <c r="T76" s="190"/>
      <c r="U76" s="190"/>
    </row>
    <row r="77" spans="10:21" ht="12.75">
      <c r="J77" s="176"/>
      <c r="L77" s="176"/>
      <c r="O77" s="176"/>
      <c r="P77" s="190"/>
      <c r="Q77" s="190"/>
      <c r="R77" s="190"/>
      <c r="S77" s="190"/>
      <c r="T77" s="190"/>
      <c r="U77" s="190"/>
    </row>
    <row r="78" spans="10:21" ht="12.75">
      <c r="J78" s="176"/>
      <c r="L78" s="176"/>
      <c r="O78" s="176"/>
      <c r="P78" s="190"/>
      <c r="Q78" s="190"/>
      <c r="R78" s="190"/>
      <c r="S78" s="190"/>
      <c r="T78" s="190"/>
      <c r="U78" s="190"/>
    </row>
    <row r="79" spans="10:21" ht="12.75">
      <c r="J79" s="176"/>
      <c r="L79" s="176"/>
      <c r="O79" s="176"/>
      <c r="P79" s="190"/>
      <c r="Q79" s="190"/>
      <c r="R79" s="190"/>
      <c r="S79" s="190"/>
      <c r="T79" s="190"/>
      <c r="U79" s="190"/>
    </row>
    <row r="80" spans="10:21" ht="12.75">
      <c r="J80" s="176"/>
      <c r="L80" s="176"/>
      <c r="O80" s="176"/>
      <c r="P80" s="190"/>
      <c r="Q80" s="190"/>
      <c r="R80" s="190"/>
      <c r="S80" s="190"/>
      <c r="T80" s="190"/>
      <c r="U80" s="190"/>
    </row>
    <row r="81" spans="10:21" ht="12.75">
      <c r="J81" s="176"/>
      <c r="L81" s="176"/>
      <c r="O81" s="176"/>
      <c r="P81" s="190"/>
      <c r="Q81" s="190"/>
      <c r="R81" s="190"/>
      <c r="S81" s="190"/>
      <c r="T81" s="190"/>
      <c r="U81" s="190"/>
    </row>
    <row r="82" spans="10:21" ht="12.75">
      <c r="J82" s="176"/>
      <c r="L82" s="176"/>
      <c r="O82" s="176"/>
      <c r="P82" s="190"/>
      <c r="Q82" s="190"/>
      <c r="R82" s="190"/>
      <c r="S82" s="190"/>
      <c r="T82" s="190"/>
      <c r="U82" s="190"/>
    </row>
    <row r="83" spans="10:21" ht="12.75">
      <c r="J83" s="176"/>
      <c r="L83" s="176"/>
      <c r="O83" s="176"/>
      <c r="P83" s="190"/>
      <c r="Q83" s="190"/>
      <c r="R83" s="190"/>
      <c r="S83" s="190"/>
      <c r="T83" s="190"/>
      <c r="U83" s="190"/>
    </row>
    <row r="84" spans="10:21" ht="12.75">
      <c r="L84" s="176"/>
      <c r="O84" s="176"/>
      <c r="P84" s="190"/>
      <c r="Q84" s="190"/>
      <c r="R84" s="190"/>
      <c r="S84" s="190"/>
      <c r="T84" s="190"/>
      <c r="U84" s="190"/>
    </row>
    <row r="85" spans="10:21" ht="12.75">
      <c r="L85" s="176"/>
      <c r="O85" s="176"/>
      <c r="P85" s="190"/>
      <c r="Q85" s="190"/>
      <c r="R85" s="190"/>
      <c r="S85" s="190"/>
      <c r="T85" s="190"/>
      <c r="U85" s="190"/>
    </row>
    <row r="86" spans="10:21" ht="12.75">
      <c r="L86" s="176"/>
      <c r="O86" s="176"/>
      <c r="P86" s="190"/>
      <c r="Q86" s="190"/>
      <c r="R86" s="190"/>
      <c r="S86" s="190"/>
      <c r="T86" s="190"/>
      <c r="U86" s="190"/>
    </row>
    <row r="87" spans="10:21" ht="12.75">
      <c r="L87" s="176"/>
      <c r="O87" s="176"/>
      <c r="P87" s="190"/>
      <c r="Q87" s="190"/>
      <c r="R87" s="190"/>
      <c r="S87" s="190"/>
      <c r="T87" s="190"/>
      <c r="U87" s="190"/>
    </row>
    <row r="88" spans="10:21" ht="12.75">
      <c r="L88" s="176"/>
      <c r="O88" s="176"/>
      <c r="P88" s="190"/>
      <c r="Q88" s="190"/>
      <c r="R88" s="190"/>
      <c r="S88" s="190"/>
      <c r="T88" s="190"/>
      <c r="U88" s="190"/>
    </row>
    <row r="89" spans="10:21" ht="12.75">
      <c r="L89" s="176"/>
      <c r="O89" s="176"/>
      <c r="P89" s="190"/>
      <c r="Q89" s="190"/>
      <c r="R89" s="190"/>
      <c r="S89" s="190"/>
      <c r="T89" s="190"/>
      <c r="U89" s="190"/>
    </row>
    <row r="90" spans="10:21" ht="12.75">
      <c r="L90" s="176"/>
      <c r="O90" s="176"/>
      <c r="P90" s="190"/>
      <c r="Q90" s="190"/>
      <c r="R90" s="190"/>
      <c r="S90" s="190"/>
      <c r="T90" s="190"/>
      <c r="U90" s="190"/>
    </row>
    <row r="91" spans="10:21" ht="12.75">
      <c r="L91" s="176"/>
      <c r="O91" s="176"/>
      <c r="P91" s="190"/>
      <c r="Q91" s="190"/>
      <c r="R91" s="190"/>
      <c r="S91" s="190"/>
      <c r="T91" s="190"/>
      <c r="U91" s="190"/>
    </row>
    <row r="92" spans="10:21" ht="12.75">
      <c r="L92" s="176"/>
      <c r="O92" s="176"/>
      <c r="P92" s="190"/>
      <c r="Q92" s="190"/>
      <c r="R92" s="190"/>
      <c r="S92" s="190"/>
      <c r="T92" s="190"/>
      <c r="U92" s="190"/>
    </row>
    <row r="93" spans="10:21" ht="12.75">
      <c r="L93" s="176"/>
      <c r="O93" s="176"/>
      <c r="P93" s="190"/>
      <c r="Q93" s="190"/>
      <c r="R93" s="190"/>
      <c r="S93" s="190"/>
      <c r="T93" s="190"/>
      <c r="U93" s="190"/>
    </row>
    <row r="94" spans="10:21" ht="12.75">
      <c r="L94" s="176"/>
      <c r="P94" s="190"/>
      <c r="Q94" s="190"/>
      <c r="R94" s="190"/>
      <c r="S94" s="190"/>
      <c r="T94" s="190"/>
      <c r="U94" s="190"/>
    </row>
    <row r="95" spans="10:21" ht="12.75">
      <c r="L95" s="176"/>
      <c r="P95" s="190"/>
      <c r="Q95" s="190"/>
      <c r="R95" s="190"/>
      <c r="S95" s="190"/>
      <c r="T95" s="190"/>
      <c r="U95" s="190"/>
    </row>
    <row r="96" spans="10:21" ht="12.75">
      <c r="L96" s="176"/>
      <c r="P96" s="190"/>
      <c r="Q96" s="190"/>
      <c r="R96" s="190"/>
      <c r="S96" s="190"/>
      <c r="T96" s="190"/>
      <c r="U96" s="190"/>
    </row>
    <row r="97" spans="12:21" ht="12.75">
      <c r="L97" s="176"/>
      <c r="P97" s="190"/>
      <c r="Q97" s="190"/>
      <c r="R97" s="190"/>
      <c r="S97" s="190"/>
      <c r="T97" s="190"/>
      <c r="U97" s="190"/>
    </row>
    <row r="98" spans="12:21" ht="12.75">
      <c r="L98" s="176"/>
      <c r="P98" s="190"/>
      <c r="Q98" s="190"/>
      <c r="R98" s="190"/>
      <c r="S98" s="190"/>
      <c r="T98" s="190"/>
      <c r="U98" s="190"/>
    </row>
    <row r="99" spans="12:21" ht="12.75">
      <c r="L99" s="176"/>
      <c r="P99" s="190"/>
      <c r="Q99" s="190"/>
      <c r="R99" s="190"/>
      <c r="S99" s="190"/>
      <c r="T99" s="190"/>
      <c r="U99" s="190"/>
    </row>
    <row r="100" spans="12:21" ht="12.75">
      <c r="L100" s="176"/>
      <c r="P100" s="190"/>
      <c r="Q100" s="190"/>
      <c r="R100" s="190"/>
      <c r="S100" s="190"/>
      <c r="T100" s="190"/>
      <c r="U100" s="190"/>
    </row>
    <row r="101" spans="12:21" ht="12.75">
      <c r="L101" s="176"/>
      <c r="P101" s="190"/>
      <c r="Q101" s="190"/>
      <c r="R101" s="190"/>
      <c r="S101" s="190"/>
      <c r="T101" s="190"/>
      <c r="U101" s="190"/>
    </row>
    <row r="102" spans="12:21" ht="12.75">
      <c r="L102" s="176"/>
      <c r="P102" s="190"/>
      <c r="Q102" s="190"/>
      <c r="R102" s="190"/>
      <c r="S102" s="190"/>
      <c r="T102" s="190"/>
      <c r="U102" s="190"/>
    </row>
    <row r="103" spans="12:21" ht="12.75">
      <c r="L103" s="176"/>
      <c r="P103" s="190"/>
      <c r="Q103" s="190"/>
      <c r="R103" s="190"/>
      <c r="S103" s="190"/>
      <c r="T103" s="190"/>
      <c r="U103" s="190"/>
    </row>
    <row r="104" spans="12:21" ht="12.75">
      <c r="L104" s="176"/>
      <c r="P104" s="190"/>
      <c r="Q104" s="190"/>
      <c r="R104" s="190"/>
      <c r="S104" s="190"/>
      <c r="T104" s="190"/>
      <c r="U104" s="190"/>
    </row>
    <row r="105" spans="12:21" ht="12.75">
      <c r="L105" s="176"/>
      <c r="P105" s="190"/>
      <c r="Q105" s="190"/>
      <c r="R105" s="190"/>
      <c r="S105" s="190"/>
      <c r="T105" s="190"/>
      <c r="U105" s="190"/>
    </row>
    <row r="106" spans="12:21" ht="12.75">
      <c r="L106" s="176"/>
      <c r="P106" s="190"/>
      <c r="Q106" s="190"/>
      <c r="R106" s="190"/>
      <c r="S106" s="190"/>
      <c r="T106" s="190"/>
      <c r="U106" s="190"/>
    </row>
    <row r="107" spans="12:21" ht="12.75">
      <c r="P107" s="190"/>
      <c r="Q107" s="190"/>
      <c r="R107" s="190"/>
      <c r="S107" s="190"/>
      <c r="T107" s="190"/>
      <c r="U107" s="190"/>
    </row>
    <row r="108" spans="12:21" ht="12.75">
      <c r="P108" s="190"/>
      <c r="Q108" s="190"/>
      <c r="R108" s="190"/>
      <c r="S108" s="190"/>
      <c r="T108" s="190"/>
      <c r="U108" s="190"/>
    </row>
    <row r="109" spans="12:21" ht="12.75">
      <c r="P109" s="190"/>
      <c r="Q109" s="190"/>
      <c r="R109" s="190"/>
      <c r="S109" s="190"/>
      <c r="T109" s="190"/>
      <c r="U109" s="190"/>
    </row>
    <row r="110" spans="12:21" ht="12.75">
      <c r="P110" s="190"/>
      <c r="Q110" s="190"/>
      <c r="R110" s="190"/>
      <c r="S110" s="190"/>
      <c r="T110" s="190"/>
      <c r="U110" s="190"/>
    </row>
    <row r="111" spans="12:21" ht="12.75">
      <c r="P111" s="190"/>
      <c r="Q111" s="190"/>
      <c r="R111" s="190"/>
      <c r="S111" s="190"/>
      <c r="T111" s="190"/>
      <c r="U111" s="190"/>
    </row>
    <row r="112" spans="12:21" ht="12.75">
      <c r="P112" s="190"/>
      <c r="Q112" s="190"/>
      <c r="R112" s="190"/>
      <c r="S112" s="190"/>
      <c r="T112" s="190"/>
      <c r="U112" s="190"/>
    </row>
    <row r="113" spans="16:21" ht="12.75">
      <c r="P113" s="190"/>
      <c r="Q113" s="190"/>
      <c r="R113" s="190"/>
      <c r="S113" s="190"/>
      <c r="T113" s="190"/>
      <c r="U113" s="190"/>
    </row>
    <row r="114" spans="16:21" ht="12.75">
      <c r="P114" s="190"/>
      <c r="Q114" s="190"/>
      <c r="R114" s="190"/>
      <c r="S114" s="190"/>
      <c r="T114" s="190"/>
      <c r="U114" s="190"/>
    </row>
    <row r="115" spans="16:21" ht="12.75">
      <c r="P115" s="190"/>
      <c r="Q115" s="190"/>
      <c r="R115" s="190"/>
      <c r="S115" s="190"/>
      <c r="T115" s="190"/>
      <c r="U115" s="190"/>
    </row>
    <row r="116" spans="16:21" ht="12.75">
      <c r="P116" s="190"/>
      <c r="Q116" s="190"/>
      <c r="R116" s="190"/>
      <c r="S116" s="190"/>
      <c r="T116" s="190"/>
      <c r="U116" s="190"/>
    </row>
    <row r="117" spans="16:21" ht="12.75">
      <c r="P117" s="190"/>
      <c r="Q117" s="190"/>
      <c r="R117" s="190"/>
      <c r="S117" s="190"/>
      <c r="T117" s="190"/>
      <c r="U117" s="190"/>
    </row>
    <row r="118" spans="16:21" ht="12.75">
      <c r="P118" s="190"/>
      <c r="Q118" s="190"/>
      <c r="R118" s="190"/>
      <c r="S118" s="190"/>
      <c r="T118" s="190"/>
      <c r="U118" s="190"/>
    </row>
    <row r="119" spans="16:21" ht="12.75">
      <c r="P119" s="190"/>
      <c r="Q119" s="190"/>
      <c r="R119" s="190"/>
      <c r="S119" s="190"/>
      <c r="T119" s="190"/>
      <c r="U119" s="190"/>
    </row>
    <row r="120" spans="16:21" ht="12.75">
      <c r="P120" s="190"/>
      <c r="Q120" s="190"/>
      <c r="R120" s="190"/>
      <c r="S120" s="190"/>
      <c r="T120" s="190"/>
      <c r="U120" s="190"/>
    </row>
    <row r="121" spans="16:21" ht="12.75">
      <c r="P121" s="190"/>
      <c r="Q121" s="190"/>
      <c r="R121" s="190"/>
      <c r="S121" s="190"/>
      <c r="T121" s="190"/>
      <c r="U121" s="190"/>
    </row>
    <row r="122" spans="16:21" ht="12.75">
      <c r="P122" s="190"/>
      <c r="Q122" s="190"/>
      <c r="R122" s="190"/>
      <c r="S122" s="190"/>
      <c r="T122" s="190"/>
      <c r="U122" s="190"/>
    </row>
    <row r="123" spans="16:21" ht="12.75">
      <c r="P123" s="190"/>
      <c r="Q123" s="190"/>
      <c r="R123" s="190"/>
      <c r="S123" s="190"/>
      <c r="T123" s="190"/>
      <c r="U123" s="190"/>
    </row>
    <row r="124" spans="16:21" ht="12.75">
      <c r="P124" s="190"/>
      <c r="Q124" s="190"/>
      <c r="R124" s="190"/>
      <c r="S124" s="190"/>
      <c r="T124" s="190"/>
      <c r="U124" s="190"/>
    </row>
    <row r="125" spans="16:21" ht="12.75">
      <c r="P125" s="190"/>
      <c r="Q125" s="190"/>
      <c r="R125" s="190"/>
      <c r="S125" s="190"/>
      <c r="T125" s="190"/>
      <c r="U125" s="190"/>
    </row>
    <row r="126" spans="16:21" ht="12.75">
      <c r="P126" s="190"/>
      <c r="Q126" s="190"/>
      <c r="R126" s="190"/>
      <c r="S126" s="190"/>
      <c r="T126" s="190"/>
      <c r="U126" s="190"/>
    </row>
    <row r="127" spans="16:21" ht="12.75">
      <c r="P127" s="190"/>
      <c r="Q127" s="190"/>
      <c r="R127" s="190"/>
      <c r="S127" s="190"/>
      <c r="T127" s="190"/>
      <c r="U127" s="190"/>
    </row>
    <row r="128" spans="16:21" ht="12.75">
      <c r="P128" s="190"/>
      <c r="Q128" s="190"/>
      <c r="R128" s="190"/>
      <c r="S128" s="190"/>
      <c r="T128" s="190"/>
      <c r="U128" s="190"/>
    </row>
    <row r="129" spans="16:21" ht="12.75">
      <c r="P129" s="190"/>
      <c r="Q129" s="190"/>
      <c r="R129" s="190"/>
      <c r="S129" s="190"/>
      <c r="T129" s="190"/>
      <c r="U129" s="190"/>
    </row>
    <row r="130" spans="16:21" ht="12.75">
      <c r="P130" s="190"/>
      <c r="Q130" s="190"/>
      <c r="R130" s="190"/>
      <c r="S130" s="190"/>
      <c r="T130" s="190"/>
      <c r="U130" s="190"/>
    </row>
    <row r="131" spans="16:21" ht="12.75">
      <c r="P131" s="190"/>
      <c r="Q131" s="190"/>
      <c r="R131" s="190"/>
      <c r="S131" s="190"/>
      <c r="T131" s="190"/>
      <c r="U131" s="190"/>
    </row>
    <row r="132" spans="16:21" ht="12.75">
      <c r="P132" s="190"/>
      <c r="Q132" s="190"/>
      <c r="R132" s="190"/>
      <c r="S132" s="190"/>
      <c r="T132" s="190"/>
      <c r="U132" s="190"/>
    </row>
    <row r="133" spans="16:21" ht="12.75">
      <c r="P133" s="190"/>
      <c r="Q133" s="190"/>
      <c r="R133" s="190"/>
      <c r="S133" s="190"/>
      <c r="T133" s="190"/>
      <c r="U133" s="190"/>
    </row>
    <row r="134" spans="16:21" ht="12.75">
      <c r="P134" s="190"/>
      <c r="Q134" s="190"/>
      <c r="R134" s="190"/>
      <c r="S134" s="190"/>
      <c r="T134" s="190"/>
      <c r="U134" s="190"/>
    </row>
    <row r="135" spans="16:21" ht="12.75">
      <c r="P135" s="190"/>
      <c r="Q135" s="190"/>
      <c r="R135" s="190"/>
      <c r="S135" s="190"/>
      <c r="T135" s="190"/>
      <c r="U135" s="190"/>
    </row>
    <row r="136" spans="16:21" ht="12.75">
      <c r="P136" s="190"/>
      <c r="Q136" s="190"/>
      <c r="R136" s="190"/>
      <c r="S136" s="190"/>
      <c r="T136" s="190"/>
      <c r="U136" s="190"/>
    </row>
    <row r="137" spans="16:21" ht="12.75">
      <c r="P137" s="190"/>
      <c r="Q137" s="190"/>
      <c r="R137" s="190"/>
      <c r="S137" s="190"/>
      <c r="T137" s="190"/>
      <c r="U137" s="190"/>
    </row>
    <row r="138" spans="16:21" ht="12.75">
      <c r="P138" s="190"/>
      <c r="Q138" s="190"/>
      <c r="R138" s="190"/>
      <c r="S138" s="190"/>
      <c r="T138" s="190"/>
      <c r="U138" s="190"/>
    </row>
    <row r="139" spans="16:21" ht="12.75">
      <c r="P139" s="190"/>
      <c r="Q139" s="190"/>
      <c r="R139" s="190"/>
      <c r="S139" s="190"/>
      <c r="T139" s="190"/>
      <c r="U139" s="190"/>
    </row>
    <row r="140" spans="16:21" ht="12.75">
      <c r="P140" s="190"/>
      <c r="Q140" s="190"/>
      <c r="R140" s="190"/>
      <c r="S140" s="190"/>
      <c r="T140" s="190"/>
      <c r="U140" s="190"/>
    </row>
    <row r="141" spans="16:21" ht="12.75">
      <c r="P141" s="190"/>
      <c r="Q141" s="190"/>
      <c r="R141" s="190"/>
      <c r="S141" s="190"/>
      <c r="T141" s="190"/>
      <c r="U141" s="190"/>
    </row>
    <row r="142" spans="16:21" ht="12.75">
      <c r="P142" s="190"/>
      <c r="Q142" s="190"/>
      <c r="R142" s="190"/>
      <c r="S142" s="190"/>
      <c r="T142" s="190"/>
      <c r="U142" s="190"/>
    </row>
    <row r="143" spans="16:21" ht="12.75">
      <c r="P143" s="190"/>
      <c r="Q143" s="190"/>
      <c r="R143" s="190"/>
      <c r="S143" s="190"/>
      <c r="T143" s="190"/>
      <c r="U143" s="190"/>
    </row>
    <row r="144" spans="16:21" ht="12.75">
      <c r="P144" s="190"/>
      <c r="Q144" s="190"/>
      <c r="R144" s="190"/>
      <c r="S144" s="190"/>
      <c r="T144" s="190"/>
      <c r="U144" s="190"/>
    </row>
    <row r="145" spans="16:21" ht="12.75">
      <c r="P145" s="190"/>
      <c r="Q145" s="190"/>
      <c r="R145" s="190"/>
      <c r="S145" s="190"/>
      <c r="T145" s="190"/>
      <c r="U145" s="190"/>
    </row>
    <row r="146" spans="16:21" ht="12.75">
      <c r="P146" s="190"/>
      <c r="Q146" s="190"/>
      <c r="R146" s="190"/>
      <c r="S146" s="190"/>
      <c r="T146" s="190"/>
      <c r="U146" s="190"/>
    </row>
    <row r="147" spans="16:21" ht="12.75">
      <c r="P147" s="190"/>
      <c r="Q147" s="190"/>
      <c r="R147" s="190"/>
      <c r="S147" s="190"/>
      <c r="T147" s="190"/>
      <c r="U147" s="190"/>
    </row>
    <row r="148" spans="16:21" ht="12.75">
      <c r="P148" s="190"/>
      <c r="Q148" s="190"/>
      <c r="R148" s="190"/>
      <c r="S148" s="190"/>
      <c r="T148" s="190"/>
      <c r="U148" s="190"/>
    </row>
    <row r="149" spans="16:21" ht="12.75">
      <c r="P149" s="190"/>
      <c r="Q149" s="190"/>
      <c r="R149" s="190"/>
      <c r="S149" s="190"/>
      <c r="T149" s="190"/>
      <c r="U149" s="190"/>
    </row>
    <row r="150" spans="16:21" ht="12.75">
      <c r="P150" s="190"/>
      <c r="Q150" s="190"/>
      <c r="R150" s="190"/>
      <c r="S150" s="190"/>
      <c r="T150" s="190"/>
      <c r="U150" s="190"/>
    </row>
    <row r="151" spans="16:21" ht="12.75">
      <c r="P151" s="190"/>
      <c r="Q151" s="190"/>
      <c r="R151" s="190"/>
      <c r="S151" s="190"/>
      <c r="T151" s="190"/>
      <c r="U151" s="190"/>
    </row>
    <row r="152" spans="16:21" ht="12.75">
      <c r="P152" s="190"/>
      <c r="Q152" s="190"/>
      <c r="R152" s="190"/>
      <c r="S152" s="190"/>
      <c r="T152" s="190"/>
      <c r="U152" s="190"/>
    </row>
    <row r="153" spans="16:21" ht="12.75">
      <c r="P153" s="190"/>
      <c r="Q153" s="190"/>
      <c r="R153" s="190"/>
      <c r="S153" s="190"/>
      <c r="T153" s="190"/>
      <c r="U153" s="190"/>
    </row>
    <row r="154" spans="16:21" ht="12.75">
      <c r="P154" s="190"/>
      <c r="Q154" s="190"/>
      <c r="R154" s="190"/>
      <c r="S154" s="190"/>
      <c r="T154" s="190"/>
      <c r="U154" s="190"/>
    </row>
    <row r="155" spans="16:21" ht="12.75">
      <c r="P155" s="190"/>
      <c r="Q155" s="190"/>
      <c r="R155" s="190"/>
      <c r="S155" s="190"/>
      <c r="T155" s="190"/>
      <c r="U155" s="190"/>
    </row>
    <row r="156" spans="16:21" ht="12.75">
      <c r="P156" s="190"/>
      <c r="Q156" s="190"/>
      <c r="R156" s="190"/>
      <c r="S156" s="190"/>
      <c r="T156" s="190"/>
      <c r="U156" s="190"/>
    </row>
    <row r="157" spans="16:21" ht="12.75">
      <c r="P157" s="190"/>
      <c r="Q157" s="190"/>
      <c r="R157" s="190"/>
      <c r="S157" s="190"/>
      <c r="T157" s="190"/>
      <c r="U157" s="190"/>
    </row>
    <row r="158" spans="16:21" ht="12.75">
      <c r="P158" s="190"/>
      <c r="Q158" s="190"/>
      <c r="R158" s="190"/>
      <c r="S158" s="190"/>
      <c r="T158" s="190"/>
      <c r="U158" s="190"/>
    </row>
    <row r="159" spans="16:21" ht="12.75">
      <c r="P159" s="190"/>
      <c r="Q159" s="190"/>
      <c r="R159" s="190"/>
      <c r="S159" s="190"/>
      <c r="T159" s="190"/>
      <c r="U159" s="190"/>
    </row>
    <row r="160" spans="16:21" ht="12.75">
      <c r="P160" s="190"/>
      <c r="Q160" s="190"/>
      <c r="R160" s="190"/>
      <c r="S160" s="190"/>
      <c r="T160" s="190"/>
      <c r="U160" s="190"/>
    </row>
    <row r="161" spans="16:21" ht="12.75">
      <c r="P161" s="190"/>
      <c r="Q161" s="190"/>
      <c r="R161" s="190"/>
      <c r="S161" s="190"/>
      <c r="T161" s="190"/>
      <c r="U161" s="190"/>
    </row>
    <row r="162" spans="16:21" ht="12.75">
      <c r="P162" s="190"/>
      <c r="Q162" s="190"/>
      <c r="R162" s="190"/>
      <c r="S162" s="190"/>
      <c r="T162" s="190"/>
      <c r="U162" s="190"/>
    </row>
    <row r="163" spans="16:21" ht="12.75">
      <c r="P163" s="190"/>
      <c r="Q163" s="190"/>
      <c r="R163" s="190"/>
      <c r="S163" s="190"/>
      <c r="T163" s="190"/>
      <c r="U163" s="190"/>
    </row>
    <row r="164" spans="16:21" ht="12.75">
      <c r="P164" s="190"/>
      <c r="Q164" s="190"/>
      <c r="R164" s="190"/>
      <c r="S164" s="190"/>
      <c r="T164" s="190"/>
      <c r="U164" s="190"/>
    </row>
    <row r="165" spans="16:21" ht="12.75">
      <c r="P165" s="190"/>
      <c r="Q165" s="190"/>
      <c r="R165" s="190"/>
      <c r="S165" s="190"/>
      <c r="T165" s="190"/>
      <c r="U165" s="190"/>
    </row>
    <row r="166" spans="16:21" ht="12.75">
      <c r="P166" s="190"/>
      <c r="Q166" s="190"/>
      <c r="R166" s="190"/>
      <c r="S166" s="190"/>
      <c r="T166" s="190"/>
      <c r="U166" s="190"/>
    </row>
    <row r="167" spans="16:21" ht="12.75">
      <c r="P167" s="190"/>
      <c r="Q167" s="190"/>
      <c r="R167" s="190"/>
      <c r="S167" s="190"/>
      <c r="T167" s="190"/>
      <c r="U167" s="190"/>
    </row>
    <row r="168" spans="16:21" ht="12.75">
      <c r="P168" s="190"/>
      <c r="Q168" s="190"/>
      <c r="R168" s="190"/>
      <c r="S168" s="190"/>
      <c r="T168" s="190"/>
      <c r="U168" s="190"/>
    </row>
    <row r="169" spans="16:21" ht="12.75">
      <c r="P169" s="190"/>
      <c r="Q169" s="190"/>
      <c r="R169" s="190"/>
      <c r="S169" s="190"/>
      <c r="T169" s="190"/>
      <c r="U169" s="190"/>
    </row>
    <row r="170" spans="16:21" ht="12.75">
      <c r="P170" s="190"/>
      <c r="Q170" s="190"/>
      <c r="R170" s="190"/>
      <c r="S170" s="190"/>
      <c r="T170" s="190"/>
      <c r="U170" s="190"/>
    </row>
    <row r="171" spans="16:21" ht="12.75">
      <c r="P171" s="190"/>
      <c r="Q171" s="190"/>
      <c r="R171" s="190"/>
      <c r="S171" s="190"/>
      <c r="T171" s="190"/>
      <c r="U171" s="190"/>
    </row>
    <row r="172" spans="16:21" ht="12.75">
      <c r="P172" s="190"/>
      <c r="Q172" s="190"/>
      <c r="R172" s="190"/>
      <c r="S172" s="190"/>
      <c r="T172" s="190"/>
      <c r="U172" s="190"/>
    </row>
    <row r="173" spans="16:21" ht="12.75">
      <c r="P173" s="190"/>
      <c r="Q173" s="190"/>
      <c r="R173" s="190"/>
      <c r="S173" s="190"/>
      <c r="T173" s="190"/>
      <c r="U173" s="190"/>
    </row>
    <row r="174" spans="16:21" ht="12.75">
      <c r="P174" s="190"/>
      <c r="Q174" s="190"/>
      <c r="R174" s="190"/>
      <c r="S174" s="190"/>
      <c r="T174" s="190"/>
      <c r="U174" s="190"/>
    </row>
    <row r="175" spans="16:21" ht="12.75">
      <c r="P175" s="190"/>
      <c r="Q175" s="190"/>
      <c r="R175" s="190"/>
      <c r="S175" s="190"/>
      <c r="T175" s="190"/>
      <c r="U175" s="190"/>
    </row>
    <row r="176" spans="16:21" ht="12.75">
      <c r="P176" s="190"/>
      <c r="Q176" s="190"/>
      <c r="R176" s="190"/>
      <c r="S176" s="190"/>
      <c r="T176" s="190"/>
      <c r="U176" s="190"/>
    </row>
    <row r="177" spans="16:21" ht="12.75">
      <c r="P177" s="190"/>
      <c r="Q177" s="190"/>
      <c r="R177" s="190"/>
      <c r="S177" s="190"/>
      <c r="T177" s="190"/>
      <c r="U177" s="190"/>
    </row>
    <row r="178" spans="16:21" ht="12.75">
      <c r="P178" s="190"/>
      <c r="Q178" s="190"/>
      <c r="R178" s="190"/>
      <c r="S178" s="190"/>
      <c r="T178" s="190"/>
      <c r="U178" s="190"/>
    </row>
    <row r="179" spans="16:21" ht="12.75">
      <c r="P179" s="190"/>
      <c r="Q179" s="190"/>
      <c r="R179" s="190"/>
      <c r="S179" s="190"/>
      <c r="T179" s="190"/>
      <c r="U179" s="190"/>
    </row>
    <row r="180" spans="16:21" ht="12.75">
      <c r="P180" s="190"/>
      <c r="Q180" s="190"/>
      <c r="R180" s="190"/>
      <c r="S180" s="190"/>
      <c r="T180" s="190"/>
      <c r="U180" s="190"/>
    </row>
    <row r="181" spans="16:21" ht="12.75">
      <c r="P181" s="190"/>
      <c r="Q181" s="190"/>
      <c r="R181" s="190"/>
      <c r="S181" s="190"/>
      <c r="T181" s="190"/>
      <c r="U181" s="190"/>
    </row>
    <row r="182" spans="16:21" ht="12.75">
      <c r="P182" s="190"/>
      <c r="Q182" s="190"/>
      <c r="R182" s="190"/>
      <c r="S182" s="190"/>
      <c r="T182" s="190"/>
      <c r="U182" s="190"/>
    </row>
    <row r="183" spans="16:21" ht="12.75">
      <c r="P183" s="190"/>
      <c r="Q183" s="190"/>
      <c r="R183" s="190"/>
      <c r="S183" s="190"/>
      <c r="T183" s="190"/>
      <c r="U183" s="190"/>
    </row>
    <row r="184" spans="16:21" ht="12.75">
      <c r="P184" s="190"/>
      <c r="Q184" s="190"/>
      <c r="R184" s="190"/>
      <c r="S184" s="190"/>
      <c r="T184" s="190"/>
      <c r="U184" s="190"/>
    </row>
    <row r="185" spans="16:21" ht="12.75">
      <c r="P185" s="190"/>
      <c r="Q185" s="190"/>
      <c r="R185" s="190"/>
      <c r="S185" s="190"/>
      <c r="T185" s="190"/>
      <c r="U185" s="190"/>
    </row>
    <row r="186" spans="16:21" ht="12.75">
      <c r="P186" s="190"/>
      <c r="Q186" s="190"/>
      <c r="R186" s="190"/>
      <c r="S186" s="190"/>
      <c r="T186" s="190"/>
      <c r="U186" s="190"/>
    </row>
    <row r="187" spans="16:21" ht="12.75">
      <c r="P187" s="190"/>
      <c r="Q187" s="190"/>
      <c r="R187" s="190"/>
      <c r="S187" s="190"/>
      <c r="T187" s="190"/>
      <c r="U187" s="190"/>
    </row>
    <row r="188" spans="16:21" ht="12.75">
      <c r="P188" s="190"/>
      <c r="Q188" s="190"/>
      <c r="R188" s="190"/>
      <c r="S188" s="190"/>
      <c r="T188" s="190"/>
      <c r="U188" s="190"/>
    </row>
    <row r="189" spans="16:21" ht="12.75">
      <c r="P189" s="190"/>
      <c r="Q189" s="190"/>
      <c r="R189" s="190"/>
      <c r="S189" s="190"/>
      <c r="T189" s="190"/>
      <c r="U189" s="190"/>
    </row>
    <row r="190" spans="16:21" ht="12.75">
      <c r="P190" s="190"/>
      <c r="Q190" s="190"/>
      <c r="R190" s="190"/>
      <c r="S190" s="190"/>
      <c r="T190" s="190"/>
      <c r="U190" s="190"/>
    </row>
    <row r="191" spans="16:21" ht="12.75">
      <c r="P191" s="190"/>
      <c r="Q191" s="190"/>
      <c r="R191" s="190"/>
      <c r="S191" s="190"/>
      <c r="T191" s="190"/>
      <c r="U191" s="190"/>
    </row>
    <row r="192" spans="16:21" ht="12.75">
      <c r="P192" s="190"/>
      <c r="Q192" s="190"/>
      <c r="R192" s="190"/>
      <c r="S192" s="190"/>
      <c r="T192" s="190"/>
      <c r="U192" s="190"/>
    </row>
    <row r="193" spans="16:21" ht="12.75">
      <c r="P193" s="190"/>
      <c r="Q193" s="190"/>
      <c r="R193" s="190"/>
      <c r="S193" s="190"/>
      <c r="T193" s="190"/>
      <c r="U193" s="190"/>
    </row>
    <row r="194" spans="16:21" ht="12.75">
      <c r="P194" s="190"/>
      <c r="Q194" s="190"/>
      <c r="R194" s="190"/>
      <c r="S194" s="190"/>
      <c r="T194" s="190"/>
      <c r="U194" s="190"/>
    </row>
    <row r="195" spans="16:21" ht="12.75">
      <c r="P195" s="190"/>
      <c r="Q195" s="190"/>
      <c r="R195" s="190"/>
      <c r="S195" s="190"/>
      <c r="T195" s="190"/>
      <c r="U195" s="190"/>
    </row>
    <row r="196" spans="16:21" ht="12.75">
      <c r="P196" s="190"/>
      <c r="Q196" s="190"/>
      <c r="R196" s="190"/>
      <c r="S196" s="190"/>
      <c r="T196" s="190"/>
      <c r="U196" s="190"/>
    </row>
    <row r="197" spans="16:21" ht="12.75">
      <c r="P197" s="190"/>
      <c r="Q197" s="190"/>
      <c r="R197" s="190"/>
      <c r="S197" s="190"/>
      <c r="T197" s="190"/>
      <c r="U197" s="190"/>
    </row>
    <row r="198" spans="16:21" ht="12.75">
      <c r="P198" s="190"/>
      <c r="Q198" s="190"/>
      <c r="R198" s="190"/>
      <c r="S198" s="190"/>
      <c r="T198" s="190"/>
      <c r="U198" s="190"/>
    </row>
    <row r="199" spans="16:21" ht="12.75">
      <c r="P199" s="190"/>
      <c r="Q199" s="190"/>
      <c r="R199" s="190"/>
      <c r="S199" s="190"/>
      <c r="T199" s="190"/>
      <c r="U199" s="190"/>
    </row>
    <row r="200" spans="16:21" ht="12.75">
      <c r="P200" s="190"/>
      <c r="Q200" s="190"/>
      <c r="R200" s="190"/>
      <c r="S200" s="190"/>
      <c r="T200" s="190"/>
      <c r="U200" s="190"/>
    </row>
    <row r="201" spans="16:21" ht="12.75">
      <c r="P201" s="190"/>
      <c r="Q201" s="190"/>
      <c r="R201" s="190"/>
      <c r="S201" s="190"/>
      <c r="T201" s="190"/>
      <c r="U201" s="190"/>
    </row>
    <row r="202" spans="16:21" ht="12.75">
      <c r="P202" s="190"/>
      <c r="Q202" s="190"/>
      <c r="R202" s="190"/>
      <c r="S202" s="190"/>
      <c r="T202" s="190"/>
      <c r="U202" s="190"/>
    </row>
    <row r="203" spans="16:21" ht="12.75">
      <c r="P203" s="190"/>
      <c r="Q203" s="190"/>
      <c r="R203" s="190"/>
      <c r="S203" s="190"/>
      <c r="T203" s="190"/>
      <c r="U203" s="190"/>
    </row>
    <row r="204" spans="16:21" ht="12.75">
      <c r="P204" s="190"/>
      <c r="Q204" s="190"/>
      <c r="R204" s="190"/>
      <c r="S204" s="190"/>
      <c r="T204" s="190"/>
      <c r="U204" s="190"/>
    </row>
    <row r="205" spans="16:21" ht="12.75">
      <c r="P205" s="190"/>
      <c r="Q205" s="190"/>
      <c r="R205" s="190"/>
      <c r="S205" s="190"/>
      <c r="T205" s="190"/>
      <c r="U205" s="190"/>
    </row>
    <row r="206" spans="16:21" ht="12.75">
      <c r="P206" s="190"/>
      <c r="Q206" s="190"/>
      <c r="R206" s="190"/>
      <c r="S206" s="190"/>
      <c r="T206" s="190"/>
      <c r="U206" s="190"/>
    </row>
    <row r="207" spans="16:21" ht="12.75">
      <c r="P207" s="190"/>
      <c r="Q207" s="190"/>
      <c r="R207" s="190"/>
      <c r="S207" s="190"/>
      <c r="T207" s="190"/>
      <c r="U207" s="190"/>
    </row>
    <row r="208" spans="16:21" ht="12.75">
      <c r="P208" s="190"/>
      <c r="Q208" s="190"/>
      <c r="R208" s="190"/>
      <c r="S208" s="190"/>
      <c r="T208" s="190"/>
      <c r="U208" s="190"/>
    </row>
    <row r="209" spans="16:21" ht="12.75">
      <c r="P209" s="190"/>
      <c r="Q209" s="190"/>
      <c r="R209" s="190"/>
      <c r="S209" s="190"/>
      <c r="T209" s="190"/>
      <c r="U209" s="190"/>
    </row>
    <row r="210" spans="16:21" ht="12.75">
      <c r="P210" s="190"/>
      <c r="Q210" s="190"/>
      <c r="R210" s="190"/>
      <c r="S210" s="190"/>
      <c r="T210" s="190"/>
      <c r="U210" s="190"/>
    </row>
    <row r="211" spans="16:21" ht="12.75">
      <c r="P211" s="190"/>
      <c r="Q211" s="190"/>
      <c r="R211" s="190"/>
      <c r="S211" s="190"/>
      <c r="T211" s="190"/>
      <c r="U211" s="190"/>
    </row>
    <row r="212" spans="16:21" ht="12.75">
      <c r="P212" s="190"/>
      <c r="Q212" s="190"/>
      <c r="R212" s="190"/>
      <c r="S212" s="190"/>
      <c r="T212" s="190"/>
      <c r="U212" s="190"/>
    </row>
    <row r="213" spans="16:21" ht="12.75">
      <c r="P213" s="190"/>
      <c r="Q213" s="190"/>
      <c r="R213" s="190"/>
      <c r="S213" s="190"/>
      <c r="T213" s="190"/>
      <c r="U213" s="190"/>
    </row>
    <row r="214" spans="16:21" ht="12.75">
      <c r="P214" s="190"/>
      <c r="Q214" s="190"/>
      <c r="R214" s="190"/>
      <c r="S214" s="190"/>
      <c r="T214" s="190"/>
      <c r="U214" s="190"/>
    </row>
    <row r="215" spans="16:21" ht="12.75">
      <c r="P215" s="190"/>
      <c r="Q215" s="190"/>
      <c r="R215" s="190"/>
      <c r="S215" s="190"/>
      <c r="T215" s="190"/>
      <c r="U215" s="190"/>
    </row>
    <row r="216" spans="16:21" ht="12.75">
      <c r="P216" s="190"/>
      <c r="Q216" s="190"/>
      <c r="R216" s="190"/>
      <c r="S216" s="190"/>
      <c r="T216" s="190"/>
      <c r="U216" s="190"/>
    </row>
    <row r="217" spans="16:21" ht="12.75">
      <c r="P217" s="190"/>
      <c r="Q217" s="190"/>
      <c r="R217" s="190"/>
      <c r="S217" s="190"/>
      <c r="T217" s="190"/>
      <c r="U217" s="190"/>
    </row>
    <row r="218" spans="16:21" ht="12.75">
      <c r="P218" s="190"/>
      <c r="Q218" s="190"/>
      <c r="R218" s="190"/>
      <c r="S218" s="190"/>
      <c r="T218" s="190"/>
      <c r="U218" s="190"/>
    </row>
    <row r="219" spans="16:21" ht="12.75">
      <c r="P219" s="190"/>
      <c r="Q219" s="190"/>
      <c r="R219" s="190"/>
      <c r="S219" s="190"/>
      <c r="T219" s="190"/>
      <c r="U219" s="190"/>
    </row>
    <row r="220" spans="16:21" ht="12.75">
      <c r="P220" s="190"/>
      <c r="Q220" s="190"/>
      <c r="R220" s="190"/>
      <c r="S220" s="190"/>
      <c r="T220" s="190"/>
      <c r="U220" s="190"/>
    </row>
    <row r="221" spans="16:21" ht="12.75">
      <c r="P221" s="190"/>
      <c r="Q221" s="190"/>
      <c r="R221" s="190"/>
      <c r="S221" s="190"/>
      <c r="T221" s="190"/>
      <c r="U221" s="190"/>
    </row>
    <row r="222" spans="16:21" ht="12.75">
      <c r="P222" s="190"/>
      <c r="Q222" s="190"/>
      <c r="R222" s="190"/>
      <c r="S222" s="190"/>
      <c r="T222" s="190"/>
      <c r="U222" s="190"/>
    </row>
    <row r="223" spans="16:21" ht="12.75">
      <c r="P223" s="190"/>
      <c r="Q223" s="190"/>
      <c r="R223" s="190"/>
      <c r="S223" s="190"/>
      <c r="T223" s="190"/>
      <c r="U223" s="190"/>
    </row>
    <row r="224" spans="16:21" ht="12.75">
      <c r="P224" s="190"/>
      <c r="Q224" s="190"/>
      <c r="R224" s="190"/>
      <c r="S224" s="190"/>
      <c r="T224" s="190"/>
      <c r="U224" s="190"/>
    </row>
    <row r="225" spans="16:21" ht="12.75">
      <c r="P225" s="190"/>
      <c r="Q225" s="190"/>
      <c r="R225" s="190"/>
      <c r="S225" s="190"/>
      <c r="T225" s="190"/>
      <c r="U225" s="190"/>
    </row>
    <row r="226" spans="16:21" ht="12.75">
      <c r="P226" s="190"/>
      <c r="Q226" s="190"/>
      <c r="R226" s="190"/>
      <c r="S226" s="190"/>
      <c r="T226" s="190"/>
      <c r="U226" s="190"/>
    </row>
    <row r="227" spans="16:21" ht="12.75">
      <c r="P227" s="190"/>
      <c r="Q227" s="190"/>
      <c r="R227" s="190"/>
      <c r="S227" s="190"/>
      <c r="T227" s="190"/>
      <c r="U227" s="190"/>
    </row>
    <row r="228" spans="16:21" ht="12.75">
      <c r="P228" s="190"/>
      <c r="Q228" s="190"/>
      <c r="R228" s="190"/>
      <c r="S228" s="190"/>
      <c r="T228" s="190"/>
      <c r="U228" s="190"/>
    </row>
    <row r="229" spans="16:21" ht="12.75">
      <c r="P229" s="190"/>
      <c r="Q229" s="190"/>
      <c r="R229" s="190"/>
      <c r="S229" s="190"/>
      <c r="T229" s="190"/>
      <c r="U229" s="190"/>
    </row>
    <row r="230" spans="16:21" ht="12.75">
      <c r="P230" s="190"/>
      <c r="Q230" s="190"/>
      <c r="R230" s="190"/>
      <c r="S230" s="190"/>
      <c r="T230" s="190"/>
      <c r="U230" s="190"/>
    </row>
    <row r="231" spans="16:21" ht="12.75">
      <c r="P231" s="190"/>
      <c r="Q231" s="190"/>
      <c r="R231" s="190"/>
      <c r="S231" s="190"/>
      <c r="T231" s="190"/>
      <c r="U231" s="190"/>
    </row>
    <row r="232" spans="16:21" ht="12.75">
      <c r="P232" s="190"/>
      <c r="Q232" s="190"/>
      <c r="R232" s="190"/>
      <c r="S232" s="190"/>
      <c r="T232" s="190"/>
      <c r="U232" s="190"/>
    </row>
    <row r="233" spans="16:21" ht="12.75">
      <c r="P233" s="190"/>
      <c r="Q233" s="190"/>
      <c r="R233" s="190"/>
      <c r="S233" s="190"/>
      <c r="T233" s="190"/>
      <c r="U233" s="190"/>
    </row>
    <row r="234" spans="16:21" ht="12.75">
      <c r="P234" s="190"/>
      <c r="Q234" s="190"/>
      <c r="R234" s="190"/>
      <c r="S234" s="190"/>
      <c r="T234" s="190"/>
      <c r="U234" s="190"/>
    </row>
    <row r="235" spans="16:21" ht="12.75">
      <c r="P235" s="190"/>
      <c r="Q235" s="190"/>
      <c r="R235" s="190"/>
      <c r="S235" s="190"/>
      <c r="T235" s="190"/>
      <c r="U235" s="190"/>
    </row>
    <row r="236" spans="16:21" ht="12.75">
      <c r="P236" s="190"/>
      <c r="Q236" s="190"/>
      <c r="R236" s="190"/>
      <c r="S236" s="190"/>
      <c r="T236" s="190"/>
      <c r="U236" s="190"/>
    </row>
    <row r="237" spans="16:21" ht="12.75">
      <c r="P237" s="190"/>
      <c r="Q237" s="190"/>
      <c r="R237" s="190"/>
      <c r="S237" s="190"/>
      <c r="T237" s="190"/>
      <c r="U237" s="190"/>
    </row>
    <row r="238" spans="16:21" ht="12.75">
      <c r="P238" s="190"/>
      <c r="Q238" s="190"/>
      <c r="R238" s="190"/>
      <c r="S238" s="190"/>
      <c r="T238" s="190"/>
      <c r="U238" s="190"/>
    </row>
    <row r="239" spans="16:21" ht="12.75">
      <c r="P239" s="190"/>
      <c r="Q239" s="190"/>
      <c r="R239" s="190"/>
      <c r="S239" s="190"/>
      <c r="T239" s="190"/>
      <c r="U239" s="190"/>
    </row>
    <row r="240" spans="16:21" ht="12.75">
      <c r="P240" s="190"/>
      <c r="Q240" s="190"/>
      <c r="R240" s="190"/>
      <c r="S240" s="190"/>
      <c r="T240" s="190"/>
      <c r="U240" s="190"/>
    </row>
    <row r="241" spans="16:21" ht="12.75">
      <c r="P241" s="190"/>
      <c r="Q241" s="190"/>
      <c r="R241" s="190"/>
      <c r="S241" s="190"/>
      <c r="T241" s="190"/>
      <c r="U241" s="190"/>
    </row>
    <row r="242" spans="16:21" ht="12.75">
      <c r="P242" s="190"/>
      <c r="Q242" s="190"/>
      <c r="R242" s="190"/>
      <c r="S242" s="190"/>
      <c r="T242" s="190"/>
      <c r="U242" s="190"/>
    </row>
    <row r="243" spans="16:21" ht="12.75">
      <c r="P243" s="190"/>
      <c r="Q243" s="190"/>
      <c r="R243" s="190"/>
      <c r="S243" s="190"/>
      <c r="T243" s="190"/>
      <c r="U243" s="190"/>
    </row>
    <row r="244" spans="16:21" ht="12.75">
      <c r="P244" s="190"/>
      <c r="Q244" s="190"/>
      <c r="R244" s="190"/>
      <c r="S244" s="190"/>
      <c r="T244" s="190"/>
      <c r="U244" s="190"/>
    </row>
    <row r="245" spans="16:21" ht="12.75">
      <c r="P245" s="190"/>
      <c r="Q245" s="190"/>
      <c r="R245" s="190"/>
      <c r="S245" s="190"/>
      <c r="T245" s="190"/>
      <c r="U245" s="190"/>
    </row>
    <row r="246" spans="16:21" ht="12.75">
      <c r="P246" s="190"/>
      <c r="Q246" s="190"/>
      <c r="R246" s="190"/>
      <c r="S246" s="190"/>
      <c r="T246" s="190"/>
      <c r="U246" s="190"/>
    </row>
    <row r="247" spans="16:21" ht="12.75">
      <c r="P247" s="190"/>
      <c r="Q247" s="190"/>
      <c r="R247" s="190"/>
      <c r="S247" s="190"/>
      <c r="T247" s="190"/>
      <c r="U247" s="190"/>
    </row>
    <row r="248" spans="16:21" ht="12.75">
      <c r="P248" s="190"/>
      <c r="Q248" s="190"/>
      <c r="R248" s="190"/>
      <c r="S248" s="190"/>
      <c r="T248" s="190"/>
      <c r="U248" s="190"/>
    </row>
    <row r="249" spans="16:21" ht="12.75">
      <c r="P249" s="190"/>
      <c r="Q249" s="190"/>
      <c r="R249" s="190"/>
      <c r="S249" s="190"/>
      <c r="T249" s="190"/>
      <c r="U249" s="190"/>
    </row>
    <row r="250" spans="16:21" ht="12.75">
      <c r="P250" s="190"/>
      <c r="Q250" s="190"/>
      <c r="R250" s="190"/>
      <c r="S250" s="190"/>
      <c r="T250" s="190"/>
      <c r="U250" s="190"/>
    </row>
    <row r="251" spans="16:21" ht="12.75">
      <c r="P251" s="190"/>
      <c r="Q251" s="190"/>
      <c r="R251" s="190"/>
      <c r="S251" s="190"/>
      <c r="T251" s="190"/>
      <c r="U251" s="190"/>
    </row>
    <row r="252" spans="16:21" ht="12.75">
      <c r="P252" s="190"/>
      <c r="Q252" s="190"/>
      <c r="R252" s="190"/>
      <c r="S252" s="190"/>
      <c r="T252" s="190"/>
      <c r="U252" s="190"/>
    </row>
    <row r="253" spans="16:21" ht="12.75">
      <c r="P253" s="190"/>
      <c r="Q253" s="190"/>
      <c r="R253" s="190"/>
      <c r="S253" s="190"/>
      <c r="T253" s="190"/>
      <c r="U253" s="190"/>
    </row>
    <row r="254" spans="16:21" ht="12.75">
      <c r="P254" s="190"/>
      <c r="Q254" s="190"/>
      <c r="R254" s="190"/>
      <c r="S254" s="190"/>
      <c r="T254" s="190"/>
      <c r="U254" s="190"/>
    </row>
    <row r="255" spans="16:21" ht="12.75">
      <c r="P255" s="190"/>
      <c r="Q255" s="190"/>
      <c r="R255" s="190"/>
      <c r="S255" s="190"/>
      <c r="T255" s="190"/>
      <c r="U255" s="190"/>
    </row>
    <row r="256" spans="16:21" ht="12.75">
      <c r="P256" s="190"/>
      <c r="Q256" s="190"/>
      <c r="R256" s="190"/>
      <c r="S256" s="190"/>
      <c r="T256" s="190"/>
      <c r="U256" s="190"/>
    </row>
    <row r="257" spans="16:21" ht="12.75">
      <c r="P257" s="190"/>
      <c r="Q257" s="190"/>
      <c r="R257" s="190"/>
      <c r="S257" s="190"/>
      <c r="T257" s="190"/>
      <c r="U257" s="190"/>
    </row>
    <row r="258" spans="16:21" ht="12.75">
      <c r="P258" s="190"/>
      <c r="Q258" s="190"/>
      <c r="R258" s="190"/>
      <c r="S258" s="190"/>
      <c r="T258" s="190"/>
      <c r="U258" s="190"/>
    </row>
    <row r="259" spans="16:21" ht="12.75">
      <c r="P259" s="190"/>
      <c r="Q259" s="190"/>
      <c r="R259" s="190"/>
      <c r="S259" s="190"/>
      <c r="T259" s="190"/>
      <c r="U259" s="190"/>
    </row>
    <row r="260" spans="16:21" ht="12.75">
      <c r="P260" s="190"/>
      <c r="Q260" s="190"/>
      <c r="R260" s="190"/>
      <c r="S260" s="190"/>
      <c r="T260" s="190"/>
      <c r="U260" s="190"/>
    </row>
    <row r="261" spans="16:21" ht="12.75">
      <c r="P261" s="190"/>
      <c r="Q261" s="190"/>
      <c r="R261" s="190"/>
      <c r="S261" s="190"/>
      <c r="T261" s="190"/>
      <c r="U261" s="190"/>
    </row>
    <row r="262" spans="16:21" ht="12.75">
      <c r="P262" s="190"/>
      <c r="Q262" s="190"/>
      <c r="R262" s="190"/>
      <c r="S262" s="190"/>
      <c r="T262" s="190"/>
      <c r="U262" s="190"/>
    </row>
    <row r="263" spans="16:21" ht="12.75">
      <c r="P263" s="190"/>
      <c r="Q263" s="190"/>
      <c r="R263" s="190"/>
      <c r="S263" s="190"/>
      <c r="T263" s="190"/>
      <c r="U263" s="190"/>
    </row>
    <row r="264" spans="16:21" ht="12.75">
      <c r="P264" s="190"/>
      <c r="Q264" s="190"/>
      <c r="R264" s="190"/>
      <c r="S264" s="190"/>
      <c r="T264" s="190"/>
      <c r="U264" s="190"/>
    </row>
    <row r="265" spans="16:21" ht="12.75">
      <c r="P265" s="190"/>
      <c r="Q265" s="190"/>
      <c r="R265" s="190"/>
      <c r="S265" s="190"/>
      <c r="T265" s="190"/>
      <c r="U265" s="190"/>
    </row>
    <row r="266" spans="16:21" ht="12.75">
      <c r="P266" s="190"/>
      <c r="Q266" s="190"/>
      <c r="R266" s="190"/>
      <c r="S266" s="190"/>
      <c r="T266" s="190"/>
      <c r="U266" s="190"/>
    </row>
    <row r="267" spans="16:21" ht="12.75">
      <c r="P267" s="190"/>
      <c r="Q267" s="190"/>
      <c r="R267" s="190"/>
      <c r="S267" s="190"/>
      <c r="T267" s="190"/>
      <c r="U267" s="190"/>
    </row>
    <row r="268" spans="16:21" ht="12.75">
      <c r="P268" s="190"/>
      <c r="Q268" s="190"/>
      <c r="R268" s="190"/>
      <c r="S268" s="190"/>
      <c r="T268" s="190"/>
      <c r="U268" s="190"/>
    </row>
    <row r="269" spans="16:21" ht="12.75">
      <c r="P269" s="190"/>
      <c r="Q269" s="190"/>
      <c r="R269" s="190"/>
      <c r="S269" s="190"/>
      <c r="T269" s="190"/>
      <c r="U269" s="190"/>
    </row>
    <row r="270" spans="16:21" ht="12.75">
      <c r="P270" s="190"/>
      <c r="Q270" s="190"/>
      <c r="R270" s="190"/>
      <c r="S270" s="190"/>
      <c r="T270" s="190"/>
      <c r="U270" s="190"/>
    </row>
    <row r="271" spans="16:21" ht="12.75">
      <c r="P271" s="190"/>
      <c r="Q271" s="190"/>
      <c r="R271" s="190"/>
      <c r="S271" s="190"/>
      <c r="T271" s="190"/>
      <c r="U271" s="190"/>
    </row>
    <row r="272" spans="16:21" ht="12.75">
      <c r="P272" s="190"/>
      <c r="Q272" s="190"/>
      <c r="R272" s="190"/>
      <c r="S272" s="190"/>
      <c r="T272" s="190"/>
      <c r="U272" s="190"/>
    </row>
    <row r="273" spans="16:21" ht="12.75">
      <c r="P273" s="190"/>
      <c r="Q273" s="190"/>
      <c r="R273" s="190"/>
      <c r="S273" s="190"/>
      <c r="T273" s="190"/>
      <c r="U273" s="190"/>
    </row>
    <row r="274" spans="16:21" ht="12.75">
      <c r="P274" s="190"/>
      <c r="Q274" s="190"/>
      <c r="R274" s="190"/>
      <c r="S274" s="190"/>
      <c r="T274" s="190"/>
      <c r="U274" s="190"/>
    </row>
    <row r="275" spans="16:21" ht="12.75">
      <c r="P275" s="190"/>
      <c r="Q275" s="190"/>
      <c r="R275" s="190"/>
      <c r="S275" s="190"/>
      <c r="T275" s="190"/>
      <c r="U275" s="190"/>
    </row>
    <row r="276" spans="16:21" ht="12.75">
      <c r="P276" s="190"/>
      <c r="Q276" s="190"/>
      <c r="R276" s="190"/>
      <c r="S276" s="190"/>
      <c r="T276" s="190"/>
      <c r="U276" s="190"/>
    </row>
    <row r="277" spans="16:21" ht="12.75">
      <c r="P277" s="190"/>
      <c r="Q277" s="190"/>
      <c r="R277" s="190"/>
      <c r="S277" s="190"/>
      <c r="T277" s="190"/>
      <c r="U277" s="190"/>
    </row>
    <row r="278" spans="16:21" ht="12.75">
      <c r="P278" s="190"/>
      <c r="Q278" s="190"/>
      <c r="R278" s="190"/>
      <c r="S278" s="190"/>
      <c r="T278" s="190"/>
      <c r="U278" s="190"/>
    </row>
    <row r="279" spans="16:21" ht="12.75">
      <c r="P279" s="190"/>
      <c r="Q279" s="190"/>
      <c r="R279" s="190"/>
      <c r="S279" s="190"/>
      <c r="T279" s="190"/>
      <c r="U279" s="190"/>
    </row>
    <row r="280" spans="16:21" ht="12.75">
      <c r="P280" s="190"/>
      <c r="Q280" s="190"/>
      <c r="R280" s="190"/>
      <c r="S280" s="190"/>
      <c r="T280" s="190"/>
      <c r="U280" s="190"/>
    </row>
    <row r="281" spans="16:21" ht="12.75">
      <c r="P281" s="190"/>
      <c r="Q281" s="190"/>
      <c r="R281" s="190"/>
      <c r="S281" s="190"/>
      <c r="T281" s="190"/>
      <c r="U281" s="190"/>
    </row>
    <row r="282" spans="16:21" ht="12.75">
      <c r="P282" s="190"/>
      <c r="Q282" s="190"/>
      <c r="R282" s="190"/>
      <c r="S282" s="190"/>
      <c r="T282" s="190"/>
      <c r="U282" s="190"/>
    </row>
    <row r="283" spans="16:21" ht="12.75">
      <c r="P283" s="190"/>
      <c r="Q283" s="190"/>
      <c r="R283" s="190"/>
      <c r="S283" s="190"/>
      <c r="T283" s="190"/>
      <c r="U283" s="190"/>
    </row>
    <row r="284" spans="16:21" ht="12.75">
      <c r="P284" s="190"/>
      <c r="Q284" s="190"/>
      <c r="R284" s="190"/>
      <c r="S284" s="190"/>
      <c r="T284" s="190"/>
      <c r="U284" s="190"/>
    </row>
    <row r="285" spans="16:21" ht="12.75">
      <c r="P285" s="190"/>
      <c r="Q285" s="190"/>
      <c r="R285" s="190"/>
      <c r="S285" s="190"/>
      <c r="T285" s="190"/>
      <c r="U285" s="190"/>
    </row>
    <row r="286" spans="16:21" ht="12.75">
      <c r="P286" s="190"/>
      <c r="Q286" s="190"/>
      <c r="R286" s="190"/>
      <c r="S286" s="190"/>
      <c r="T286" s="190"/>
      <c r="U286" s="190"/>
    </row>
    <row r="287" spans="16:21" ht="12.75">
      <c r="P287" s="190"/>
      <c r="Q287" s="190"/>
      <c r="R287" s="190"/>
      <c r="S287" s="190"/>
      <c r="T287" s="190"/>
      <c r="U287" s="190"/>
    </row>
    <row r="288" spans="16:21" ht="12.75">
      <c r="P288" s="190"/>
      <c r="Q288" s="190"/>
      <c r="R288" s="190"/>
      <c r="S288" s="190"/>
      <c r="T288" s="190"/>
      <c r="U288" s="190"/>
    </row>
    <row r="289" spans="16:21" ht="12.75">
      <c r="P289" s="190"/>
      <c r="Q289" s="190"/>
      <c r="R289" s="190"/>
      <c r="S289" s="190"/>
      <c r="T289" s="190"/>
      <c r="U289" s="190"/>
    </row>
    <row r="290" spans="16:21" ht="12.75">
      <c r="P290" s="190"/>
      <c r="Q290" s="190"/>
      <c r="R290" s="190"/>
      <c r="S290" s="190"/>
      <c r="T290" s="190"/>
      <c r="U290" s="190"/>
    </row>
    <row r="291" spans="16:21" ht="12.75">
      <c r="P291" s="190"/>
      <c r="Q291" s="190"/>
      <c r="R291" s="190"/>
      <c r="S291" s="190"/>
      <c r="T291" s="190"/>
      <c r="U291" s="190"/>
    </row>
    <row r="292" spans="16:21" ht="12.75">
      <c r="P292" s="190"/>
      <c r="Q292" s="190"/>
      <c r="R292" s="190"/>
      <c r="S292" s="190"/>
      <c r="T292" s="190"/>
      <c r="U292" s="190"/>
    </row>
    <row r="293" spans="16:21" ht="12.75">
      <c r="P293" s="190"/>
      <c r="Q293" s="190"/>
      <c r="R293" s="190"/>
      <c r="S293" s="190"/>
      <c r="T293" s="190"/>
      <c r="U293" s="190"/>
    </row>
    <row r="294" spans="16:21" ht="12.75">
      <c r="P294" s="190"/>
      <c r="Q294" s="190"/>
      <c r="R294" s="190"/>
      <c r="S294" s="190"/>
      <c r="T294" s="190"/>
      <c r="U294" s="190"/>
    </row>
    <row r="295" spans="16:21" ht="12.75">
      <c r="P295" s="190"/>
      <c r="Q295" s="190"/>
      <c r="R295" s="190"/>
      <c r="S295" s="190"/>
      <c r="T295" s="190"/>
      <c r="U295" s="190"/>
    </row>
    <row r="296" spans="16:21" ht="12.75">
      <c r="P296" s="190"/>
      <c r="Q296" s="190"/>
      <c r="R296" s="190"/>
      <c r="S296" s="190"/>
      <c r="T296" s="190"/>
      <c r="U296" s="190"/>
    </row>
    <row r="297" spans="16:21" ht="12.75">
      <c r="P297" s="190"/>
      <c r="Q297" s="190"/>
      <c r="R297" s="190"/>
      <c r="S297" s="190"/>
      <c r="T297" s="190"/>
      <c r="U297" s="190"/>
    </row>
    <row r="298" spans="16:21" ht="12.75">
      <c r="P298" s="190"/>
      <c r="Q298" s="190"/>
      <c r="R298" s="190"/>
      <c r="S298" s="190"/>
      <c r="T298" s="190"/>
      <c r="U298" s="190"/>
    </row>
    <row r="299" spans="16:21" ht="12.75">
      <c r="P299" s="190"/>
      <c r="Q299" s="190"/>
      <c r="R299" s="190"/>
      <c r="S299" s="190"/>
      <c r="T299" s="190"/>
      <c r="U299" s="190"/>
    </row>
    <row r="300" spans="16:21" ht="12.75">
      <c r="P300" s="190"/>
      <c r="Q300" s="190"/>
      <c r="R300" s="190"/>
      <c r="S300" s="190"/>
      <c r="T300" s="190"/>
      <c r="U300" s="190"/>
    </row>
    <row r="301" spans="16:21" ht="12.75">
      <c r="P301" s="190"/>
      <c r="Q301" s="190"/>
      <c r="R301" s="190"/>
      <c r="S301" s="190"/>
      <c r="T301" s="190"/>
      <c r="U301" s="190"/>
    </row>
    <row r="302" spans="16:21" ht="12.75">
      <c r="P302" s="190"/>
      <c r="Q302" s="190"/>
      <c r="R302" s="190"/>
      <c r="S302" s="190"/>
      <c r="T302" s="190"/>
      <c r="U302" s="190"/>
    </row>
    <row r="303" spans="16:21" ht="12.75">
      <c r="P303" s="190"/>
      <c r="Q303" s="190"/>
      <c r="R303" s="190"/>
      <c r="S303" s="190"/>
      <c r="T303" s="190"/>
      <c r="U303" s="190"/>
    </row>
    <row r="304" spans="16:21" ht="12.75">
      <c r="P304" s="190"/>
      <c r="Q304" s="190"/>
      <c r="R304" s="190"/>
      <c r="S304" s="190"/>
      <c r="T304" s="190"/>
      <c r="U304" s="190"/>
    </row>
    <row r="305" spans="16:21" ht="12.75">
      <c r="P305" s="190"/>
      <c r="Q305" s="190"/>
      <c r="R305" s="190"/>
      <c r="S305" s="190"/>
      <c r="T305" s="190"/>
      <c r="U305" s="190"/>
    </row>
    <row r="306" spans="16:21" ht="12.75">
      <c r="P306" s="190"/>
      <c r="Q306" s="190"/>
      <c r="R306" s="190"/>
      <c r="S306" s="190"/>
      <c r="T306" s="190"/>
      <c r="U306" s="190"/>
    </row>
    <row r="307" spans="16:21" ht="12.75">
      <c r="P307" s="190"/>
      <c r="Q307" s="190"/>
      <c r="R307" s="190"/>
      <c r="S307" s="190"/>
      <c r="T307" s="190"/>
      <c r="U307" s="190"/>
    </row>
    <row r="308" spans="16:21" ht="12.75">
      <c r="P308" s="190"/>
      <c r="Q308" s="190"/>
      <c r="R308" s="190"/>
      <c r="S308" s="190"/>
      <c r="T308" s="190"/>
      <c r="U308" s="190"/>
    </row>
    <row r="309" spans="16:21" ht="12.75">
      <c r="P309" s="190"/>
      <c r="Q309" s="190"/>
      <c r="R309" s="190"/>
      <c r="S309" s="190"/>
      <c r="T309" s="190"/>
      <c r="U309" s="190"/>
    </row>
    <row r="310" spans="16:21" ht="12.75">
      <c r="P310" s="190"/>
      <c r="Q310" s="190"/>
      <c r="R310" s="190"/>
      <c r="S310" s="190"/>
      <c r="T310" s="190"/>
      <c r="U310" s="190"/>
    </row>
    <row r="311" spans="16:21" ht="12.75">
      <c r="P311" s="190"/>
      <c r="Q311" s="190"/>
      <c r="R311" s="190"/>
      <c r="S311" s="190"/>
      <c r="T311" s="190"/>
      <c r="U311" s="190"/>
    </row>
    <row r="312" spans="16:21" ht="12.75">
      <c r="P312" s="190"/>
      <c r="Q312" s="190"/>
      <c r="R312" s="190"/>
      <c r="S312" s="190"/>
      <c r="T312" s="190"/>
      <c r="U312" s="190"/>
    </row>
    <row r="313" spans="16:21" ht="12.75">
      <c r="P313" s="190"/>
      <c r="Q313" s="190"/>
      <c r="R313" s="190"/>
      <c r="S313" s="190"/>
      <c r="T313" s="190"/>
      <c r="U313" s="190"/>
    </row>
    <row r="314" spans="16:21" ht="12.75">
      <c r="P314" s="190"/>
      <c r="Q314" s="190"/>
      <c r="R314" s="190"/>
      <c r="S314" s="190"/>
      <c r="T314" s="190"/>
      <c r="U314" s="190"/>
    </row>
    <row r="315" spans="16:21" ht="12.75">
      <c r="P315" s="190"/>
      <c r="Q315" s="190"/>
      <c r="R315" s="190"/>
      <c r="S315" s="190"/>
      <c r="T315" s="190"/>
      <c r="U315" s="190"/>
    </row>
    <row r="316" spans="16:21" ht="12.75">
      <c r="P316" s="190"/>
      <c r="Q316" s="190"/>
      <c r="R316" s="190"/>
      <c r="S316" s="190"/>
      <c r="T316" s="190"/>
      <c r="U316" s="190"/>
    </row>
    <row r="317" spans="16:21" ht="12.75">
      <c r="P317" s="190"/>
      <c r="Q317" s="190"/>
      <c r="R317" s="190"/>
      <c r="S317" s="190"/>
      <c r="T317" s="190"/>
      <c r="U317" s="190"/>
    </row>
    <row r="318" spans="16:21" ht="12.75">
      <c r="P318" s="190"/>
      <c r="Q318" s="190"/>
      <c r="R318" s="190"/>
      <c r="S318" s="190"/>
      <c r="T318" s="190"/>
      <c r="U318" s="190"/>
    </row>
    <row r="319" spans="16:21" ht="12.75">
      <c r="P319" s="190"/>
      <c r="Q319" s="190"/>
      <c r="R319" s="190"/>
      <c r="S319" s="190"/>
      <c r="T319" s="190"/>
      <c r="U319" s="190"/>
    </row>
    <row r="320" spans="16:21" ht="12.75">
      <c r="P320" s="190"/>
      <c r="Q320" s="190"/>
      <c r="R320" s="190"/>
      <c r="S320" s="190"/>
      <c r="T320" s="190"/>
      <c r="U320" s="190"/>
    </row>
    <row r="321" spans="16:21" ht="12.75">
      <c r="P321" s="190"/>
      <c r="Q321" s="190"/>
      <c r="R321" s="190"/>
      <c r="S321" s="190"/>
      <c r="T321" s="190"/>
      <c r="U321" s="190"/>
    </row>
    <row r="322" spans="16:21" ht="12.75">
      <c r="P322" s="190"/>
      <c r="Q322" s="190"/>
      <c r="R322" s="190"/>
      <c r="S322" s="190"/>
      <c r="T322" s="190"/>
      <c r="U322" s="190"/>
    </row>
    <row r="323" spans="16:21" ht="12.75">
      <c r="P323" s="190"/>
      <c r="Q323" s="190"/>
      <c r="R323" s="190"/>
      <c r="S323" s="190"/>
      <c r="T323" s="190"/>
      <c r="U323" s="190"/>
    </row>
    <row r="324" spans="16:21" ht="12.75">
      <c r="P324" s="190"/>
      <c r="Q324" s="190"/>
      <c r="R324" s="190"/>
      <c r="S324" s="190"/>
      <c r="T324" s="190"/>
      <c r="U324" s="190"/>
    </row>
    <row r="325" spans="16:21" ht="12.75">
      <c r="P325" s="190"/>
      <c r="Q325" s="190"/>
      <c r="R325" s="190"/>
      <c r="S325" s="190"/>
      <c r="T325" s="190"/>
      <c r="U325" s="190"/>
    </row>
    <row r="326" spans="16:21" ht="12.75">
      <c r="P326" s="190"/>
      <c r="Q326" s="190"/>
      <c r="R326" s="190"/>
      <c r="S326" s="190"/>
      <c r="T326" s="190"/>
      <c r="U326" s="190"/>
    </row>
    <row r="327" spans="16:21" ht="12.75">
      <c r="P327" s="190"/>
      <c r="Q327" s="190"/>
      <c r="R327" s="190"/>
      <c r="S327" s="190"/>
      <c r="T327" s="190"/>
      <c r="U327" s="190"/>
    </row>
    <row r="328" spans="16:21" ht="12.75">
      <c r="P328" s="190"/>
      <c r="Q328" s="190"/>
      <c r="R328" s="190"/>
      <c r="S328" s="190"/>
      <c r="T328" s="190"/>
      <c r="U328" s="190"/>
    </row>
    <row r="329" spans="16:21" ht="12.75">
      <c r="P329" s="190"/>
      <c r="Q329" s="190"/>
      <c r="R329" s="190"/>
      <c r="S329" s="190"/>
      <c r="T329" s="190"/>
      <c r="U329" s="190"/>
    </row>
    <row r="330" spans="16:21" ht="12.75">
      <c r="P330" s="190"/>
      <c r="Q330" s="190"/>
      <c r="R330" s="190"/>
      <c r="S330" s="190"/>
      <c r="T330" s="190"/>
      <c r="U330" s="190"/>
    </row>
    <row r="331" spans="16:21" ht="12.75">
      <c r="P331" s="190"/>
      <c r="Q331" s="190"/>
      <c r="R331" s="190"/>
      <c r="S331" s="190"/>
      <c r="T331" s="190"/>
      <c r="U331" s="190"/>
    </row>
    <row r="332" spans="16:21" ht="12.75">
      <c r="P332" s="190"/>
      <c r="Q332" s="190"/>
      <c r="R332" s="190"/>
      <c r="S332" s="190"/>
      <c r="T332" s="190"/>
      <c r="U332" s="190"/>
    </row>
    <row r="333" spans="16:21" ht="12.75">
      <c r="P333" s="190"/>
      <c r="Q333" s="190"/>
      <c r="R333" s="190"/>
      <c r="S333" s="190"/>
      <c r="T333" s="190"/>
      <c r="U333" s="190"/>
    </row>
    <row r="334" spans="16:21" ht="12.75">
      <c r="P334" s="190"/>
      <c r="Q334" s="190"/>
      <c r="R334" s="190"/>
      <c r="S334" s="190"/>
      <c r="T334" s="190"/>
      <c r="U334" s="190"/>
    </row>
    <row r="335" spans="16:21" ht="12.75">
      <c r="P335" s="190"/>
      <c r="Q335" s="190"/>
      <c r="R335" s="190"/>
      <c r="S335" s="190"/>
      <c r="T335" s="190"/>
      <c r="U335" s="190"/>
    </row>
    <row r="336" spans="16:21" ht="12.75">
      <c r="P336" s="190"/>
      <c r="Q336" s="190"/>
      <c r="R336" s="190"/>
      <c r="S336" s="190"/>
      <c r="T336" s="190"/>
      <c r="U336" s="190"/>
    </row>
    <row r="337" spans="16:21" ht="12.75">
      <c r="P337" s="190"/>
      <c r="Q337" s="190"/>
      <c r="R337" s="190"/>
      <c r="S337" s="190"/>
      <c r="T337" s="190"/>
      <c r="U337" s="190"/>
    </row>
    <row r="338" spans="16:21" ht="12.75">
      <c r="P338" s="190"/>
      <c r="Q338" s="190"/>
      <c r="R338" s="190"/>
      <c r="S338" s="190"/>
      <c r="T338" s="190"/>
      <c r="U338" s="190"/>
    </row>
    <row r="339" spans="16:21" ht="12.75">
      <c r="P339" s="190"/>
      <c r="Q339" s="190"/>
      <c r="R339" s="190"/>
      <c r="S339" s="190"/>
      <c r="T339" s="190"/>
      <c r="U339" s="190"/>
    </row>
    <row r="340" spans="16:21" ht="12.75">
      <c r="P340" s="190"/>
      <c r="Q340" s="190"/>
      <c r="R340" s="190"/>
      <c r="S340" s="190"/>
      <c r="T340" s="190"/>
      <c r="U340" s="190"/>
    </row>
    <row r="341" spans="16:21" ht="12.75">
      <c r="P341" s="190"/>
      <c r="Q341" s="190"/>
      <c r="R341" s="190"/>
      <c r="S341" s="190"/>
      <c r="T341" s="190"/>
      <c r="U341" s="190"/>
    </row>
    <row r="342" spans="16:21" ht="12.75">
      <c r="P342" s="190"/>
      <c r="Q342" s="190"/>
      <c r="R342" s="190"/>
      <c r="S342" s="190"/>
      <c r="T342" s="190"/>
      <c r="U342" s="190"/>
    </row>
    <row r="343" spans="16:21" ht="12.75">
      <c r="P343" s="190"/>
      <c r="Q343" s="190"/>
      <c r="R343" s="190"/>
      <c r="S343" s="190"/>
      <c r="T343" s="190"/>
      <c r="U343" s="190"/>
    </row>
    <row r="344" spans="16:21" ht="12.75">
      <c r="P344" s="190"/>
      <c r="Q344" s="190"/>
      <c r="R344" s="190"/>
      <c r="S344" s="190"/>
      <c r="T344" s="190"/>
      <c r="U344" s="190"/>
    </row>
    <row r="345" spans="16:21" ht="12.75">
      <c r="P345" s="190"/>
      <c r="Q345" s="190"/>
      <c r="R345" s="190"/>
      <c r="S345" s="190"/>
      <c r="T345" s="190"/>
      <c r="U345" s="190"/>
    </row>
    <row r="346" spans="16:21" ht="12.75">
      <c r="P346" s="190"/>
      <c r="Q346" s="190"/>
      <c r="R346" s="190"/>
      <c r="S346" s="190"/>
      <c r="T346" s="190"/>
      <c r="U346" s="190"/>
    </row>
    <row r="347" spans="16:21" ht="12.75">
      <c r="P347" s="190"/>
      <c r="Q347" s="190"/>
      <c r="R347" s="190"/>
      <c r="S347" s="190"/>
      <c r="T347" s="190"/>
      <c r="U347" s="190"/>
    </row>
    <row r="348" spans="16:21" ht="12.75">
      <c r="P348" s="190"/>
      <c r="Q348" s="190"/>
      <c r="R348" s="190"/>
      <c r="S348" s="190"/>
      <c r="T348" s="190"/>
      <c r="U348" s="190"/>
    </row>
    <row r="349" spans="16:21" ht="12.75">
      <c r="P349" s="190"/>
      <c r="Q349" s="190"/>
      <c r="R349" s="190"/>
      <c r="S349" s="190"/>
      <c r="T349" s="190"/>
      <c r="U349" s="190"/>
    </row>
    <row r="350" spans="16:21" ht="12.75">
      <c r="P350" s="190"/>
      <c r="Q350" s="190"/>
      <c r="R350" s="190"/>
      <c r="S350" s="190"/>
      <c r="T350" s="190"/>
      <c r="U350" s="190"/>
    </row>
    <row r="351" spans="16:21" ht="12.75">
      <c r="P351" s="190"/>
      <c r="Q351" s="190"/>
      <c r="R351" s="190"/>
      <c r="S351" s="190"/>
      <c r="T351" s="190"/>
      <c r="U351" s="190"/>
    </row>
    <row r="352" spans="16:21" ht="12.75">
      <c r="P352" s="190"/>
      <c r="Q352" s="190"/>
      <c r="R352" s="190"/>
      <c r="S352" s="190"/>
      <c r="T352" s="190"/>
      <c r="U352" s="190"/>
    </row>
    <row r="353" spans="16:21" ht="12.75">
      <c r="P353" s="190"/>
      <c r="Q353" s="190"/>
      <c r="R353" s="190"/>
      <c r="S353" s="190"/>
      <c r="T353" s="190"/>
      <c r="U353" s="190"/>
    </row>
    <row r="354" spans="16:21" ht="12.75">
      <c r="P354" s="190"/>
      <c r="Q354" s="190"/>
      <c r="R354" s="190"/>
      <c r="S354" s="190"/>
      <c r="T354" s="190"/>
      <c r="U354" s="190"/>
    </row>
    <row r="355" spans="16:21" ht="12.75">
      <c r="P355" s="190"/>
      <c r="Q355" s="190"/>
      <c r="R355" s="190"/>
      <c r="S355" s="190"/>
      <c r="T355" s="190"/>
      <c r="U355" s="190"/>
    </row>
    <row r="356" spans="16:21" ht="12.75">
      <c r="P356" s="190"/>
      <c r="Q356" s="190"/>
      <c r="R356" s="190"/>
      <c r="S356" s="190"/>
      <c r="T356" s="190"/>
      <c r="U356" s="190"/>
    </row>
    <row r="357" spans="16:21" ht="12.75">
      <c r="P357" s="190"/>
      <c r="Q357" s="190"/>
      <c r="R357" s="190"/>
      <c r="S357" s="190"/>
      <c r="T357" s="190"/>
      <c r="U357" s="190"/>
    </row>
    <row r="358" spans="16:21" ht="12.75">
      <c r="P358" s="190"/>
      <c r="Q358" s="190"/>
      <c r="R358" s="190"/>
      <c r="S358" s="190"/>
      <c r="T358" s="190"/>
      <c r="U358" s="190"/>
    </row>
    <row r="359" spans="16:21" ht="12.75">
      <c r="P359" s="190"/>
      <c r="Q359" s="190"/>
      <c r="R359" s="190"/>
      <c r="S359" s="190"/>
      <c r="T359" s="190"/>
      <c r="U359" s="190"/>
    </row>
    <row r="360" spans="16:21" ht="12.75">
      <c r="P360" s="190"/>
      <c r="Q360" s="190"/>
      <c r="R360" s="190"/>
      <c r="S360" s="190"/>
      <c r="T360" s="190"/>
      <c r="U360" s="190"/>
    </row>
    <row r="361" spans="16:21" ht="12.75">
      <c r="P361" s="190"/>
      <c r="Q361" s="190"/>
      <c r="R361" s="190"/>
      <c r="S361" s="190"/>
      <c r="T361" s="190"/>
      <c r="U361" s="190"/>
    </row>
    <row r="362" spans="16:21" ht="12.75">
      <c r="P362" s="190"/>
      <c r="Q362" s="190"/>
      <c r="R362" s="190"/>
      <c r="S362" s="190"/>
      <c r="T362" s="190"/>
      <c r="U362" s="190"/>
    </row>
    <row r="363" spans="16:21" ht="12.75">
      <c r="P363" s="190"/>
      <c r="Q363" s="190"/>
      <c r="R363" s="190"/>
      <c r="S363" s="190"/>
      <c r="T363" s="190"/>
      <c r="U363" s="190"/>
    </row>
    <row r="364" spans="16:21" ht="12.75">
      <c r="P364" s="190"/>
      <c r="Q364" s="190"/>
      <c r="R364" s="190"/>
      <c r="S364" s="190"/>
      <c r="T364" s="190"/>
      <c r="U364" s="190"/>
    </row>
    <row r="365" spans="16:21" ht="12.75">
      <c r="P365" s="190"/>
      <c r="Q365" s="190"/>
      <c r="R365" s="190"/>
      <c r="S365" s="190"/>
      <c r="T365" s="190"/>
      <c r="U365" s="190"/>
    </row>
    <row r="366" spans="16:21" ht="12.75">
      <c r="P366" s="190"/>
      <c r="Q366" s="190"/>
      <c r="R366" s="190"/>
      <c r="S366" s="190"/>
      <c r="T366" s="190"/>
      <c r="U366" s="190"/>
    </row>
    <row r="367" spans="16:21" ht="12.75">
      <c r="P367" s="190"/>
      <c r="Q367" s="190"/>
      <c r="R367" s="190"/>
      <c r="S367" s="190"/>
      <c r="T367" s="190"/>
      <c r="U367" s="190"/>
    </row>
    <row r="368" spans="16:21" ht="12.75">
      <c r="P368" s="190"/>
      <c r="Q368" s="190"/>
      <c r="R368" s="190"/>
      <c r="S368" s="190"/>
      <c r="T368" s="190"/>
      <c r="U368" s="190"/>
    </row>
    <row r="369" spans="16:21" ht="12.75">
      <c r="P369" s="190"/>
      <c r="Q369" s="190"/>
      <c r="R369" s="190"/>
      <c r="S369" s="190"/>
      <c r="T369" s="190"/>
      <c r="U369" s="190"/>
    </row>
    <row r="370" spans="16:21" ht="12.75">
      <c r="P370" s="190"/>
      <c r="Q370" s="190"/>
      <c r="R370" s="190"/>
      <c r="S370" s="190"/>
      <c r="T370" s="190"/>
      <c r="U370" s="190"/>
    </row>
    <row r="371" spans="16:21" ht="12.75">
      <c r="P371" s="190"/>
      <c r="Q371" s="190"/>
      <c r="R371" s="190"/>
      <c r="S371" s="190"/>
      <c r="T371" s="190"/>
      <c r="U371" s="190"/>
    </row>
    <row r="372" spans="16:21" ht="12.75">
      <c r="P372" s="190"/>
      <c r="Q372" s="190"/>
      <c r="R372" s="190"/>
      <c r="S372" s="190"/>
      <c r="T372" s="190"/>
      <c r="U372" s="190"/>
    </row>
    <row r="373" spans="16:21" ht="12.75">
      <c r="P373" s="190"/>
      <c r="Q373" s="190"/>
      <c r="R373" s="190"/>
      <c r="S373" s="190"/>
      <c r="T373" s="190"/>
      <c r="U373" s="190"/>
    </row>
    <row r="374" spans="16:21" ht="12.75">
      <c r="P374" s="190"/>
      <c r="Q374" s="190"/>
      <c r="R374" s="190"/>
      <c r="S374" s="190"/>
      <c r="T374" s="190"/>
      <c r="U374" s="190"/>
    </row>
    <row r="375" spans="16:21" ht="12.75">
      <c r="P375" s="190"/>
      <c r="Q375" s="190"/>
      <c r="R375" s="190"/>
      <c r="S375" s="190"/>
      <c r="T375" s="190"/>
      <c r="U375" s="190"/>
    </row>
    <row r="376" spans="16:21" ht="12.75">
      <c r="P376" s="190"/>
      <c r="Q376" s="190"/>
      <c r="R376" s="190"/>
      <c r="S376" s="190"/>
      <c r="T376" s="190"/>
      <c r="U376" s="190"/>
    </row>
    <row r="377" spans="16:21" ht="12.75">
      <c r="P377" s="190"/>
      <c r="Q377" s="190"/>
      <c r="R377" s="190"/>
      <c r="S377" s="190"/>
      <c r="T377" s="190"/>
      <c r="U377" s="190"/>
    </row>
    <row r="378" spans="16:21" ht="12.75">
      <c r="P378" s="190"/>
      <c r="Q378" s="190"/>
      <c r="R378" s="190"/>
      <c r="S378" s="190"/>
      <c r="T378" s="190"/>
      <c r="U378" s="190"/>
    </row>
    <row r="379" spans="16:21" ht="12.75">
      <c r="P379" s="190"/>
      <c r="Q379" s="190"/>
      <c r="R379" s="190"/>
      <c r="S379" s="190"/>
      <c r="T379" s="190"/>
      <c r="U379" s="190"/>
    </row>
    <row r="380" spans="16:21" ht="12.75">
      <c r="P380" s="190"/>
      <c r="Q380" s="190"/>
      <c r="R380" s="190"/>
      <c r="S380" s="190"/>
      <c r="T380" s="190"/>
      <c r="U380" s="190"/>
    </row>
    <row r="381" spans="16:21" ht="12.75">
      <c r="P381" s="190"/>
      <c r="Q381" s="190"/>
      <c r="R381" s="190"/>
      <c r="S381" s="190"/>
      <c r="T381" s="190"/>
      <c r="U381" s="190"/>
    </row>
    <row r="382" spans="16:21" ht="12.75">
      <c r="P382" s="190"/>
      <c r="Q382" s="190"/>
      <c r="R382" s="190"/>
      <c r="S382" s="190"/>
      <c r="T382" s="190"/>
      <c r="U382" s="190"/>
    </row>
    <row r="383" spans="16:21" ht="12.75">
      <c r="P383" s="190"/>
      <c r="Q383" s="190"/>
      <c r="R383" s="190"/>
      <c r="S383" s="190"/>
      <c r="T383" s="190"/>
      <c r="U383" s="190"/>
    </row>
    <row r="384" spans="16:21" ht="12.75">
      <c r="P384" s="190"/>
      <c r="Q384" s="190"/>
      <c r="R384" s="190"/>
      <c r="S384" s="190"/>
      <c r="T384" s="190"/>
      <c r="U384" s="190"/>
    </row>
    <row r="385" spans="16:21" ht="12.75">
      <c r="P385" s="190"/>
      <c r="Q385" s="190"/>
      <c r="R385" s="190"/>
      <c r="S385" s="190"/>
      <c r="T385" s="190"/>
      <c r="U385" s="190"/>
    </row>
    <row r="386" spans="16:21" ht="12.75">
      <c r="P386" s="190"/>
      <c r="Q386" s="190"/>
      <c r="R386" s="190"/>
      <c r="S386" s="190"/>
      <c r="T386" s="190"/>
      <c r="U386" s="190"/>
    </row>
    <row r="387" spans="16:21" ht="12.75">
      <c r="P387" s="190"/>
      <c r="Q387" s="190"/>
      <c r="R387" s="190"/>
      <c r="S387" s="190"/>
      <c r="T387" s="190"/>
      <c r="U387" s="190"/>
    </row>
    <row r="388" spans="16:21" ht="12.75">
      <c r="P388" s="190"/>
      <c r="Q388" s="190"/>
      <c r="R388" s="190"/>
      <c r="S388" s="190"/>
      <c r="T388" s="190"/>
      <c r="U388" s="190"/>
    </row>
    <row r="389" spans="16:21" ht="12.75">
      <c r="P389" s="190"/>
      <c r="Q389" s="190"/>
      <c r="R389" s="190"/>
      <c r="S389" s="190"/>
      <c r="T389" s="190"/>
      <c r="U389" s="190"/>
    </row>
    <row r="390" spans="16:21" ht="12.75">
      <c r="P390" s="190"/>
      <c r="Q390" s="190"/>
      <c r="R390" s="190"/>
      <c r="S390" s="190"/>
      <c r="T390" s="190"/>
      <c r="U390" s="190"/>
    </row>
    <row r="391" spans="16:21" ht="12.75">
      <c r="P391" s="190"/>
      <c r="Q391" s="190"/>
      <c r="R391" s="190"/>
      <c r="S391" s="190"/>
      <c r="T391" s="190"/>
      <c r="U391" s="190"/>
    </row>
    <row r="392" spans="16:21" ht="12.75">
      <c r="P392" s="190"/>
      <c r="Q392" s="190"/>
      <c r="R392" s="190"/>
      <c r="S392" s="190"/>
      <c r="T392" s="190"/>
      <c r="U392" s="190"/>
    </row>
    <row r="393" spans="16:21" ht="12.75">
      <c r="P393" s="190"/>
      <c r="Q393" s="190"/>
      <c r="R393" s="190"/>
      <c r="S393" s="190"/>
      <c r="T393" s="190"/>
      <c r="U393" s="190"/>
    </row>
    <row r="394" spans="16:21" ht="12.75">
      <c r="P394" s="190"/>
      <c r="Q394" s="190"/>
      <c r="R394" s="190"/>
      <c r="S394" s="190"/>
      <c r="T394" s="190"/>
      <c r="U394" s="190"/>
    </row>
    <row r="395" spans="16:21" ht="12.75">
      <c r="P395" s="190"/>
      <c r="Q395" s="190"/>
      <c r="R395" s="190"/>
      <c r="S395" s="190"/>
      <c r="T395" s="190"/>
      <c r="U395" s="190"/>
    </row>
    <row r="396" spans="16:21" ht="12.75">
      <c r="P396" s="190"/>
      <c r="Q396" s="190"/>
      <c r="R396" s="190"/>
      <c r="S396" s="190"/>
      <c r="T396" s="190"/>
      <c r="U396" s="190"/>
    </row>
    <row r="397" spans="16:21" ht="12.75">
      <c r="P397" s="190"/>
      <c r="Q397" s="190"/>
      <c r="R397" s="190"/>
      <c r="S397" s="190"/>
      <c r="T397" s="190"/>
      <c r="U397" s="190"/>
    </row>
    <row r="398" spans="16:21" ht="12.75">
      <c r="P398" s="190"/>
      <c r="Q398" s="190"/>
      <c r="R398" s="190"/>
      <c r="S398" s="190"/>
      <c r="T398" s="190"/>
      <c r="U398" s="190"/>
    </row>
    <row r="399" spans="16:21" ht="12.75">
      <c r="P399" s="190"/>
      <c r="Q399" s="190"/>
      <c r="R399" s="190"/>
      <c r="S399" s="190"/>
      <c r="T399" s="190"/>
      <c r="U399" s="190"/>
    </row>
    <row r="400" spans="16:21" ht="12.75">
      <c r="P400" s="190"/>
      <c r="Q400" s="190"/>
      <c r="R400" s="190"/>
      <c r="S400" s="190"/>
      <c r="T400" s="190"/>
      <c r="U400" s="190"/>
    </row>
    <row r="401" spans="16:21" ht="12.75">
      <c r="P401" s="190"/>
      <c r="Q401" s="190"/>
      <c r="R401" s="190"/>
      <c r="S401" s="190"/>
      <c r="T401" s="190"/>
      <c r="U401" s="190"/>
    </row>
    <row r="402" spans="16:21" ht="12.75">
      <c r="P402" s="190"/>
      <c r="Q402" s="190"/>
      <c r="R402" s="190"/>
      <c r="S402" s="190"/>
      <c r="T402" s="190"/>
      <c r="U402" s="190"/>
    </row>
    <row r="403" spans="16:21" ht="12.75">
      <c r="P403" s="190"/>
      <c r="Q403" s="190"/>
      <c r="R403" s="190"/>
      <c r="S403" s="190"/>
      <c r="T403" s="190"/>
      <c r="U403" s="190"/>
    </row>
    <row r="404" spans="16:21" ht="12.75">
      <c r="P404" s="190"/>
      <c r="Q404" s="190"/>
      <c r="R404" s="190"/>
      <c r="S404" s="190"/>
      <c r="T404" s="190"/>
      <c r="U404" s="190"/>
    </row>
    <row r="405" spans="16:21" ht="12.75">
      <c r="P405" s="190"/>
      <c r="Q405" s="190"/>
      <c r="R405" s="190"/>
      <c r="S405" s="190"/>
      <c r="T405" s="190"/>
      <c r="U405" s="190"/>
    </row>
    <row r="406" spans="16:21" ht="12.75">
      <c r="P406" s="190"/>
      <c r="Q406" s="190"/>
      <c r="R406" s="190"/>
      <c r="S406" s="190"/>
      <c r="T406" s="190"/>
      <c r="U406" s="190"/>
    </row>
    <row r="407" spans="16:21" ht="12.75">
      <c r="P407" s="190"/>
      <c r="Q407" s="190"/>
      <c r="R407" s="190"/>
      <c r="S407" s="190"/>
      <c r="T407" s="190"/>
      <c r="U407" s="190"/>
    </row>
    <row r="408" spans="16:21" ht="12.75">
      <c r="P408" s="190"/>
      <c r="Q408" s="190"/>
      <c r="R408" s="190"/>
      <c r="S408" s="190"/>
      <c r="T408" s="190"/>
      <c r="U408" s="190"/>
    </row>
    <row r="409" spans="16:21" ht="12.75">
      <c r="P409" s="190"/>
      <c r="Q409" s="190"/>
      <c r="R409" s="190"/>
      <c r="S409" s="190"/>
      <c r="T409" s="190"/>
      <c r="U409" s="190"/>
    </row>
    <row r="410" spans="16:21" ht="12.75">
      <c r="P410" s="190"/>
      <c r="Q410" s="190"/>
      <c r="R410" s="190"/>
      <c r="S410" s="190"/>
      <c r="T410" s="190"/>
      <c r="U410" s="190"/>
    </row>
    <row r="411" spans="16:21" ht="12.75">
      <c r="P411" s="190"/>
      <c r="Q411" s="190"/>
      <c r="R411" s="190"/>
      <c r="S411" s="190"/>
      <c r="T411" s="190"/>
      <c r="U411" s="190"/>
    </row>
    <row r="412" spans="16:21" ht="12.75">
      <c r="P412" s="190"/>
      <c r="Q412" s="190"/>
      <c r="R412" s="190"/>
      <c r="S412" s="190"/>
      <c r="T412" s="190"/>
      <c r="U412" s="190"/>
    </row>
    <row r="413" spans="16:21" ht="12.75">
      <c r="P413" s="190"/>
      <c r="Q413" s="190"/>
      <c r="R413" s="190"/>
      <c r="S413" s="190"/>
      <c r="T413" s="190"/>
      <c r="U413" s="190"/>
    </row>
    <row r="414" spans="16:21" ht="12.75">
      <c r="P414" s="190"/>
      <c r="Q414" s="190"/>
      <c r="R414" s="190"/>
      <c r="S414" s="190"/>
      <c r="T414" s="190"/>
      <c r="U414" s="190"/>
    </row>
    <row r="415" spans="16:21" ht="12.75">
      <c r="P415" s="190"/>
      <c r="Q415" s="190"/>
      <c r="R415" s="190"/>
      <c r="S415" s="190"/>
      <c r="T415" s="190"/>
      <c r="U415" s="190"/>
    </row>
    <row r="416" spans="16:21" ht="12.75">
      <c r="P416" s="190"/>
      <c r="Q416" s="190"/>
      <c r="R416" s="190"/>
      <c r="S416" s="190"/>
      <c r="T416" s="190"/>
      <c r="U416" s="190"/>
    </row>
    <row r="417" spans="16:21" ht="12.75">
      <c r="P417" s="190"/>
      <c r="Q417" s="190"/>
      <c r="R417" s="190"/>
      <c r="S417" s="190"/>
      <c r="T417" s="190"/>
      <c r="U417" s="190"/>
    </row>
    <row r="418" spans="16:21" ht="12.75">
      <c r="P418" s="190"/>
      <c r="Q418" s="190"/>
      <c r="R418" s="190"/>
      <c r="S418" s="190"/>
      <c r="T418" s="190"/>
      <c r="U418" s="190"/>
    </row>
    <row r="419" spans="16:21" ht="12.75">
      <c r="P419" s="190"/>
      <c r="Q419" s="190"/>
      <c r="R419" s="190"/>
      <c r="S419" s="190"/>
      <c r="T419" s="190"/>
      <c r="U419" s="190"/>
    </row>
    <row r="420" spans="16:21" ht="12.75">
      <c r="P420" s="190"/>
      <c r="Q420" s="190"/>
      <c r="R420" s="190"/>
      <c r="S420" s="190"/>
      <c r="T420" s="190"/>
      <c r="U420" s="190"/>
    </row>
    <row r="421" spans="16:21" ht="12.75">
      <c r="P421" s="190"/>
      <c r="Q421" s="190"/>
      <c r="R421" s="190"/>
      <c r="S421" s="190"/>
      <c r="T421" s="190"/>
      <c r="U421" s="190"/>
    </row>
    <row r="422" spans="16:21" ht="12.75">
      <c r="P422" s="190"/>
      <c r="Q422" s="190"/>
      <c r="R422" s="190"/>
      <c r="S422" s="190"/>
      <c r="T422" s="190"/>
      <c r="U422" s="190"/>
    </row>
    <row r="423" spans="16:21" ht="12.75">
      <c r="P423" s="190"/>
      <c r="Q423" s="190"/>
      <c r="R423" s="190"/>
      <c r="S423" s="190"/>
      <c r="T423" s="190"/>
      <c r="U423" s="190"/>
    </row>
    <row r="424" spans="16:21" ht="12.75">
      <c r="P424" s="190"/>
      <c r="Q424" s="190"/>
      <c r="R424" s="190"/>
      <c r="S424" s="190"/>
      <c r="T424" s="190"/>
      <c r="U424" s="190"/>
    </row>
    <row r="425" spans="16:21" ht="12.75">
      <c r="P425" s="190"/>
      <c r="Q425" s="190"/>
      <c r="R425" s="190"/>
      <c r="S425" s="190"/>
      <c r="T425" s="190"/>
      <c r="U425" s="190"/>
    </row>
    <row r="426" spans="16:21" ht="12.75">
      <c r="P426" s="190"/>
      <c r="Q426" s="190"/>
      <c r="R426" s="190"/>
      <c r="S426" s="190"/>
      <c r="T426" s="190"/>
      <c r="U426" s="190"/>
    </row>
    <row r="427" spans="16:21" ht="12.75">
      <c r="P427" s="190"/>
      <c r="Q427" s="190"/>
      <c r="R427" s="190"/>
      <c r="S427" s="190"/>
      <c r="T427" s="190"/>
      <c r="U427" s="190"/>
    </row>
    <row r="428" spans="16:21" ht="12.75">
      <c r="P428" s="190"/>
      <c r="Q428" s="190"/>
      <c r="R428" s="190"/>
      <c r="S428" s="190"/>
      <c r="T428" s="190"/>
      <c r="U428" s="190"/>
    </row>
    <row r="429" spans="16:21" ht="12.75">
      <c r="P429" s="190"/>
      <c r="Q429" s="190"/>
      <c r="R429" s="190"/>
      <c r="S429" s="190"/>
      <c r="T429" s="190"/>
      <c r="U429" s="190"/>
    </row>
    <row r="430" spans="16:21" ht="12.75">
      <c r="P430" s="190"/>
      <c r="Q430" s="190"/>
      <c r="R430" s="190"/>
      <c r="S430" s="190"/>
      <c r="T430" s="190"/>
      <c r="U430" s="190"/>
    </row>
    <row r="431" spans="16:21" ht="12.75">
      <c r="P431" s="190"/>
      <c r="Q431" s="190"/>
      <c r="R431" s="190"/>
      <c r="S431" s="190"/>
      <c r="T431" s="190"/>
      <c r="U431" s="190"/>
    </row>
    <row r="432" spans="16:21" ht="12.75">
      <c r="P432" s="190"/>
      <c r="Q432" s="190"/>
      <c r="R432" s="190"/>
      <c r="S432" s="190"/>
      <c r="T432" s="190"/>
      <c r="U432" s="190"/>
    </row>
    <row r="433" spans="16:21" ht="12.75">
      <c r="P433" s="190"/>
      <c r="Q433" s="190"/>
      <c r="R433" s="190"/>
      <c r="S433" s="190"/>
      <c r="T433" s="190"/>
      <c r="U433" s="190"/>
    </row>
    <row r="434" spans="16:21" ht="12.75">
      <c r="P434" s="190"/>
      <c r="Q434" s="190"/>
      <c r="R434" s="190"/>
      <c r="S434" s="190"/>
      <c r="T434" s="190"/>
      <c r="U434" s="190"/>
    </row>
    <row r="435" spans="16:21" ht="12.75">
      <c r="P435" s="190"/>
      <c r="Q435" s="190"/>
      <c r="R435" s="190"/>
      <c r="S435" s="190"/>
      <c r="T435" s="190"/>
      <c r="U435" s="190"/>
    </row>
    <row r="436" spans="16:21" ht="12.75">
      <c r="P436" s="190"/>
      <c r="Q436" s="190"/>
      <c r="R436" s="190"/>
      <c r="S436" s="190"/>
      <c r="T436" s="190"/>
      <c r="U436" s="190"/>
    </row>
    <row r="437" spans="16:21" ht="12.75">
      <c r="P437" s="190"/>
      <c r="Q437" s="190"/>
      <c r="R437" s="190"/>
      <c r="S437" s="190"/>
      <c r="T437" s="190"/>
      <c r="U437" s="190"/>
    </row>
    <row r="438" spans="16:21" ht="12.75">
      <c r="P438" s="190"/>
      <c r="Q438" s="190"/>
      <c r="R438" s="190"/>
      <c r="S438" s="190"/>
      <c r="T438" s="190"/>
      <c r="U438" s="190"/>
    </row>
    <row r="439" spans="16:21" ht="12.75">
      <c r="P439" s="190"/>
      <c r="Q439" s="190"/>
      <c r="R439" s="190"/>
      <c r="S439" s="190"/>
      <c r="T439" s="190"/>
      <c r="U439" s="190"/>
    </row>
    <row r="440" spans="16:21" ht="12.75">
      <c r="P440" s="190"/>
      <c r="Q440" s="190"/>
      <c r="R440" s="190"/>
      <c r="S440" s="190"/>
      <c r="T440" s="190"/>
      <c r="U440" s="190"/>
    </row>
    <row r="441" spans="16:21" ht="12.75">
      <c r="P441" s="190"/>
      <c r="Q441" s="190"/>
      <c r="R441" s="190"/>
      <c r="S441" s="190"/>
      <c r="T441" s="190"/>
      <c r="U441" s="190"/>
    </row>
    <row r="442" spans="16:21" ht="12.75">
      <c r="P442" s="190"/>
      <c r="Q442" s="190"/>
      <c r="R442" s="190"/>
      <c r="S442" s="190"/>
      <c r="T442" s="190"/>
      <c r="U442" s="190"/>
    </row>
    <row r="443" spans="16:21" ht="12.75">
      <c r="P443" s="190"/>
      <c r="Q443" s="190"/>
      <c r="R443" s="190"/>
      <c r="S443" s="190"/>
      <c r="T443" s="190"/>
      <c r="U443" s="190"/>
    </row>
    <row r="444" spans="16:21" ht="12.75">
      <c r="P444" s="190"/>
      <c r="Q444" s="190"/>
      <c r="R444" s="190"/>
      <c r="S444" s="190"/>
      <c r="T444" s="190"/>
      <c r="U444" s="190"/>
    </row>
    <row r="445" spans="16:21" ht="12.75">
      <c r="P445" s="190"/>
      <c r="Q445" s="190"/>
      <c r="R445" s="190"/>
      <c r="S445" s="190"/>
      <c r="T445" s="190"/>
      <c r="U445" s="190"/>
    </row>
    <row r="446" spans="16:21" ht="12.75">
      <c r="P446" s="190"/>
      <c r="Q446" s="190"/>
      <c r="R446" s="190"/>
      <c r="S446" s="190"/>
      <c r="T446" s="190"/>
      <c r="U446" s="190"/>
    </row>
    <row r="447" spans="16:21" ht="12.75">
      <c r="P447" s="190"/>
      <c r="Q447" s="190"/>
      <c r="R447" s="190"/>
      <c r="S447" s="190"/>
      <c r="T447" s="190"/>
      <c r="U447" s="190"/>
    </row>
    <row r="448" spans="16:21" ht="12.75">
      <c r="P448" s="190"/>
      <c r="Q448" s="190"/>
      <c r="R448" s="190"/>
      <c r="S448" s="190"/>
      <c r="T448" s="190"/>
      <c r="U448" s="190"/>
    </row>
    <row r="449" spans="16:21" ht="12.75">
      <c r="P449" s="190"/>
      <c r="Q449" s="190"/>
      <c r="R449" s="190"/>
      <c r="S449" s="190"/>
      <c r="T449" s="190"/>
      <c r="U449" s="190"/>
    </row>
    <row r="450" spans="16:21" ht="12.75">
      <c r="P450" s="190"/>
      <c r="Q450" s="190"/>
      <c r="R450" s="190"/>
      <c r="S450" s="190"/>
      <c r="T450" s="190"/>
      <c r="U450" s="190"/>
    </row>
    <row r="451" spans="16:21" ht="12.75">
      <c r="P451" s="190"/>
      <c r="Q451" s="190"/>
      <c r="R451" s="190"/>
      <c r="S451" s="190"/>
      <c r="T451" s="190"/>
      <c r="U451" s="190"/>
    </row>
    <row r="452" spans="16:21" ht="12.75">
      <c r="P452" s="190"/>
      <c r="Q452" s="190"/>
      <c r="R452" s="190"/>
      <c r="S452" s="190"/>
      <c r="T452" s="190"/>
      <c r="U452" s="190"/>
    </row>
    <row r="453" spans="16:21" ht="12.75">
      <c r="P453" s="190"/>
      <c r="Q453" s="190"/>
      <c r="R453" s="190"/>
      <c r="S453" s="190"/>
      <c r="T453" s="190"/>
      <c r="U453" s="190"/>
    </row>
    <row r="454" spans="16:21" ht="12.75">
      <c r="P454" s="190"/>
      <c r="Q454" s="190"/>
      <c r="R454" s="190"/>
      <c r="S454" s="190"/>
      <c r="T454" s="190"/>
      <c r="U454" s="190"/>
    </row>
    <row r="455" spans="16:21" ht="12.75">
      <c r="P455" s="190"/>
      <c r="Q455" s="190"/>
      <c r="R455" s="190"/>
      <c r="S455" s="190"/>
      <c r="T455" s="190"/>
      <c r="U455" s="190"/>
    </row>
    <row r="456" spans="16:21" ht="12.75">
      <c r="P456" s="190"/>
      <c r="Q456" s="190"/>
      <c r="R456" s="190"/>
      <c r="S456" s="190"/>
      <c r="T456" s="190"/>
      <c r="U456" s="190"/>
    </row>
    <row r="457" spans="16:21" ht="12.75">
      <c r="P457" s="190"/>
      <c r="Q457" s="190"/>
      <c r="R457" s="190"/>
      <c r="S457" s="190"/>
      <c r="T457" s="190"/>
      <c r="U457" s="190"/>
    </row>
    <row r="458" spans="16:21" ht="12.75">
      <c r="P458" s="190"/>
      <c r="Q458" s="190"/>
      <c r="R458" s="190"/>
      <c r="S458" s="190"/>
      <c r="T458" s="190"/>
      <c r="U458" s="190"/>
    </row>
    <row r="459" spans="16:21" ht="12.75">
      <c r="P459" s="190"/>
      <c r="Q459" s="190"/>
      <c r="R459" s="190"/>
      <c r="S459" s="190"/>
      <c r="T459" s="190"/>
      <c r="U459" s="190"/>
    </row>
    <row r="460" spans="16:21" ht="12.75">
      <c r="P460" s="190"/>
      <c r="Q460" s="190"/>
      <c r="R460" s="190"/>
      <c r="S460" s="190"/>
      <c r="T460" s="190"/>
      <c r="U460" s="190"/>
    </row>
    <row r="461" spans="16:21" ht="12.75">
      <c r="P461" s="190"/>
      <c r="Q461" s="190"/>
      <c r="R461" s="190"/>
      <c r="S461" s="190"/>
      <c r="T461" s="190"/>
      <c r="U461" s="190"/>
    </row>
    <row r="462" spans="16:21" ht="12.75">
      <c r="P462" s="190"/>
      <c r="Q462" s="190"/>
      <c r="R462" s="190"/>
      <c r="S462" s="190"/>
      <c r="T462" s="190"/>
      <c r="U462" s="190"/>
    </row>
    <row r="463" spans="16:21" ht="12.75">
      <c r="P463" s="190"/>
      <c r="Q463" s="190"/>
      <c r="R463" s="190"/>
      <c r="S463" s="190"/>
      <c r="T463" s="190"/>
      <c r="U463" s="190"/>
    </row>
    <row r="464" spans="16:21" ht="12.75">
      <c r="P464" s="190"/>
      <c r="Q464" s="190"/>
      <c r="R464" s="190"/>
      <c r="S464" s="190"/>
      <c r="T464" s="190"/>
      <c r="U464" s="190"/>
    </row>
    <row r="465" spans="16:21" ht="12.75">
      <c r="P465" s="190"/>
      <c r="Q465" s="190"/>
      <c r="R465" s="190"/>
      <c r="S465" s="190"/>
      <c r="T465" s="190"/>
      <c r="U465" s="190"/>
    </row>
    <row r="466" spans="16:21" ht="12.75">
      <c r="P466" s="190"/>
      <c r="Q466" s="190"/>
      <c r="R466" s="190"/>
      <c r="S466" s="190"/>
      <c r="T466" s="190"/>
      <c r="U466" s="190"/>
    </row>
    <row r="467" spans="16:21" ht="12.75">
      <c r="P467" s="190"/>
      <c r="Q467" s="190"/>
      <c r="R467" s="190"/>
      <c r="S467" s="190"/>
      <c r="T467" s="190"/>
      <c r="U467" s="190"/>
    </row>
    <row r="468" spans="16:21" ht="12.75">
      <c r="P468" s="190"/>
      <c r="Q468" s="190"/>
      <c r="R468" s="190"/>
      <c r="S468" s="190"/>
      <c r="T468" s="190"/>
      <c r="U468" s="190"/>
    </row>
    <row r="469" spans="16:21" ht="12.75">
      <c r="P469" s="190"/>
      <c r="Q469" s="190"/>
      <c r="R469" s="190"/>
      <c r="S469" s="190"/>
      <c r="T469" s="190"/>
      <c r="U469" s="190"/>
    </row>
    <row r="470" spans="16:21" ht="12.75">
      <c r="P470" s="190"/>
      <c r="Q470" s="190"/>
      <c r="R470" s="190"/>
      <c r="S470" s="190"/>
      <c r="T470" s="190"/>
      <c r="U470" s="190"/>
    </row>
    <row r="471" spans="16:21" ht="12.75">
      <c r="P471" s="190"/>
      <c r="Q471" s="190"/>
      <c r="R471" s="190"/>
      <c r="S471" s="190"/>
      <c r="T471" s="190"/>
      <c r="U471" s="190"/>
    </row>
    <row r="472" spans="16:21" ht="12.75">
      <c r="P472" s="190"/>
      <c r="Q472" s="190"/>
      <c r="R472" s="190"/>
      <c r="S472" s="190"/>
      <c r="T472" s="190"/>
      <c r="U472" s="190"/>
    </row>
    <row r="473" spans="16:21" ht="12.75">
      <c r="P473" s="190"/>
      <c r="Q473" s="190"/>
      <c r="R473" s="190"/>
      <c r="S473" s="190"/>
      <c r="T473" s="190"/>
      <c r="U473" s="190"/>
    </row>
    <row r="474" spans="16:21" ht="12.75">
      <c r="P474" s="190"/>
      <c r="Q474" s="190"/>
      <c r="R474" s="190"/>
      <c r="S474" s="190"/>
      <c r="T474" s="190"/>
      <c r="U474" s="190"/>
    </row>
    <row r="475" spans="16:21" ht="12.75">
      <c r="P475" s="190"/>
      <c r="Q475" s="190"/>
      <c r="R475" s="190"/>
      <c r="S475" s="190"/>
      <c r="T475" s="190"/>
      <c r="U475" s="190"/>
    </row>
    <row r="476" spans="16:21" ht="12.75">
      <c r="P476" s="190"/>
      <c r="Q476" s="190"/>
      <c r="R476" s="190"/>
      <c r="S476" s="190"/>
      <c r="T476" s="190"/>
      <c r="U476" s="190"/>
    </row>
    <row r="477" spans="16:21" ht="12.75">
      <c r="P477" s="190"/>
      <c r="Q477" s="190"/>
      <c r="R477" s="190"/>
      <c r="S477" s="190"/>
      <c r="T477" s="190"/>
      <c r="U477" s="190"/>
    </row>
    <row r="478" spans="16:21" ht="12.75">
      <c r="P478" s="190"/>
      <c r="Q478" s="190"/>
      <c r="R478" s="190"/>
      <c r="S478" s="190"/>
      <c r="T478" s="190"/>
      <c r="U478" s="190"/>
    </row>
    <row r="479" spans="16:21" ht="12.75">
      <c r="P479" s="190"/>
      <c r="Q479" s="190"/>
      <c r="R479" s="190"/>
      <c r="S479" s="190"/>
      <c r="T479" s="190"/>
      <c r="U479" s="190"/>
    </row>
    <row r="480" spans="16:21" ht="12.75">
      <c r="P480" s="190"/>
      <c r="Q480" s="190"/>
      <c r="R480" s="190"/>
      <c r="S480" s="190"/>
      <c r="T480" s="190"/>
      <c r="U480" s="190"/>
    </row>
    <row r="481" spans="16:21" ht="12.75">
      <c r="P481" s="190"/>
      <c r="Q481" s="190"/>
      <c r="R481" s="190"/>
      <c r="S481" s="190"/>
      <c r="T481" s="190"/>
      <c r="U481" s="190"/>
    </row>
    <row r="482" spans="16:21" ht="12.75">
      <c r="P482" s="190"/>
      <c r="Q482" s="190"/>
      <c r="R482" s="190"/>
      <c r="S482" s="190"/>
      <c r="T482" s="190"/>
      <c r="U482" s="190"/>
    </row>
    <row r="483" spans="16:21" ht="12.75">
      <c r="P483" s="190"/>
      <c r="Q483" s="190"/>
      <c r="R483" s="190"/>
      <c r="S483" s="190"/>
      <c r="T483" s="190"/>
      <c r="U483" s="190"/>
    </row>
    <row r="484" spans="16:21" ht="12.75">
      <c r="P484" s="190"/>
      <c r="Q484" s="190"/>
      <c r="R484" s="190"/>
      <c r="S484" s="190"/>
      <c r="T484" s="190"/>
      <c r="U484" s="190"/>
    </row>
    <row r="485" spans="16:21" ht="12.75">
      <c r="P485" s="190"/>
      <c r="Q485" s="190"/>
      <c r="R485" s="190"/>
      <c r="S485" s="190"/>
      <c r="T485" s="190"/>
      <c r="U485" s="190"/>
    </row>
    <row r="486" spans="16:21" ht="12.75">
      <c r="P486" s="190"/>
      <c r="Q486" s="190"/>
      <c r="R486" s="190"/>
      <c r="S486" s="190"/>
      <c r="T486" s="190"/>
      <c r="U486" s="190"/>
    </row>
    <row r="487" spans="16:21" ht="12.75">
      <c r="P487" s="190"/>
      <c r="Q487" s="190"/>
      <c r="R487" s="190"/>
      <c r="S487" s="190"/>
      <c r="T487" s="190"/>
      <c r="U487" s="190"/>
    </row>
    <row r="488" spans="16:21" ht="12.75">
      <c r="P488" s="190"/>
      <c r="Q488" s="190"/>
      <c r="R488" s="190"/>
      <c r="S488" s="190"/>
      <c r="T488" s="190"/>
      <c r="U488" s="190"/>
    </row>
    <row r="489" spans="16:21" ht="12.75">
      <c r="P489" s="190"/>
      <c r="Q489" s="190"/>
      <c r="R489" s="190"/>
      <c r="S489" s="190"/>
      <c r="T489" s="190"/>
      <c r="U489" s="190"/>
    </row>
    <row r="490" spans="16:21" ht="12.75">
      <c r="P490" s="190"/>
      <c r="Q490" s="190"/>
      <c r="R490" s="190"/>
      <c r="S490" s="190"/>
      <c r="T490" s="190"/>
      <c r="U490" s="190"/>
    </row>
    <row r="491" spans="16:21" ht="12.75">
      <c r="P491" s="190"/>
      <c r="Q491" s="190"/>
      <c r="R491" s="190"/>
      <c r="S491" s="190"/>
      <c r="T491" s="190"/>
      <c r="U491" s="190"/>
    </row>
    <row r="492" spans="16:21" ht="12.75">
      <c r="P492" s="190"/>
      <c r="Q492" s="190"/>
      <c r="R492" s="190"/>
      <c r="S492" s="190"/>
      <c r="T492" s="190"/>
      <c r="U492" s="190"/>
    </row>
    <row r="493" spans="16:21" ht="12.75">
      <c r="P493" s="190"/>
      <c r="Q493" s="190"/>
      <c r="R493" s="190"/>
      <c r="S493" s="190"/>
      <c r="T493" s="190"/>
      <c r="U493" s="190"/>
    </row>
    <row r="494" spans="16:21" ht="12.75">
      <c r="P494" s="190"/>
      <c r="Q494" s="190"/>
      <c r="R494" s="190"/>
      <c r="S494" s="190"/>
      <c r="T494" s="190"/>
      <c r="U494" s="190"/>
    </row>
    <row r="495" spans="16:21" ht="12.75">
      <c r="P495" s="190"/>
      <c r="Q495" s="190"/>
      <c r="R495" s="190"/>
      <c r="S495" s="190"/>
      <c r="T495" s="190"/>
      <c r="U495" s="190"/>
    </row>
    <row r="496" spans="16:21" ht="12.75">
      <c r="P496" s="190"/>
      <c r="Q496" s="190"/>
      <c r="R496" s="190"/>
      <c r="S496" s="190"/>
      <c r="T496" s="190"/>
      <c r="U496" s="190"/>
    </row>
    <row r="497" spans="16:21" ht="12.75">
      <c r="P497" s="190"/>
      <c r="Q497" s="190"/>
      <c r="R497" s="190"/>
      <c r="S497" s="190"/>
      <c r="T497" s="190"/>
      <c r="U497" s="190"/>
    </row>
    <row r="498" spans="16:21" ht="12.75">
      <c r="P498" s="190"/>
      <c r="Q498" s="190"/>
      <c r="R498" s="190"/>
      <c r="S498" s="190"/>
      <c r="T498" s="190"/>
      <c r="U498" s="190"/>
    </row>
    <row r="499" spans="16:21" ht="12.75">
      <c r="P499" s="190"/>
      <c r="Q499" s="190"/>
      <c r="R499" s="190"/>
      <c r="S499" s="190"/>
      <c r="T499" s="190"/>
      <c r="U499" s="190"/>
    </row>
    <row r="500" spans="16:21" ht="12.75">
      <c r="P500" s="190"/>
      <c r="Q500" s="190"/>
      <c r="R500" s="190"/>
      <c r="S500" s="190"/>
      <c r="T500" s="190"/>
      <c r="U500" s="190"/>
    </row>
    <row r="501" spans="16:21" ht="12.75">
      <c r="P501" s="190"/>
      <c r="Q501" s="190"/>
      <c r="R501" s="190"/>
      <c r="S501" s="190"/>
      <c r="T501" s="190"/>
      <c r="U501" s="190"/>
    </row>
    <row r="502" spans="16:21" ht="12.75">
      <c r="P502" s="190"/>
      <c r="Q502" s="190"/>
      <c r="R502" s="190"/>
      <c r="S502" s="190"/>
      <c r="T502" s="190"/>
      <c r="U502" s="190"/>
    </row>
    <row r="503" spans="16:21" ht="12.75">
      <c r="P503" s="190"/>
      <c r="Q503" s="190"/>
      <c r="R503" s="190"/>
      <c r="S503" s="190"/>
      <c r="T503" s="190"/>
      <c r="U503" s="190"/>
    </row>
    <row r="504" spans="16:21" ht="12.75">
      <c r="P504" s="190"/>
      <c r="Q504" s="190"/>
      <c r="R504" s="190"/>
      <c r="S504" s="190"/>
      <c r="T504" s="190"/>
      <c r="U504" s="190"/>
    </row>
    <row r="505" spans="16:21" ht="12.75">
      <c r="P505" s="190"/>
      <c r="Q505" s="190"/>
      <c r="R505" s="190"/>
      <c r="S505" s="190"/>
      <c r="T505" s="190"/>
      <c r="U505" s="190"/>
    </row>
    <row r="506" spans="16:21" ht="12.75">
      <c r="P506" s="190"/>
      <c r="Q506" s="190"/>
      <c r="R506" s="190"/>
      <c r="S506" s="190"/>
      <c r="T506" s="190"/>
      <c r="U506" s="190"/>
    </row>
    <row r="507" spans="16:21" ht="12.75">
      <c r="P507" s="190"/>
      <c r="Q507" s="190"/>
      <c r="R507" s="190"/>
      <c r="S507" s="190"/>
      <c r="T507" s="190"/>
      <c r="U507" s="190"/>
    </row>
    <row r="508" spans="16:21" ht="12.75">
      <c r="P508" s="190"/>
      <c r="Q508" s="190"/>
      <c r="R508" s="190"/>
      <c r="S508" s="190"/>
      <c r="T508" s="190"/>
      <c r="U508" s="190"/>
    </row>
    <row r="509" spans="16:21" ht="12.75">
      <c r="P509" s="190"/>
      <c r="Q509" s="190"/>
      <c r="R509" s="190"/>
      <c r="S509" s="190"/>
      <c r="T509" s="190"/>
      <c r="U509" s="190"/>
    </row>
    <row r="510" spans="16:21" ht="12.75">
      <c r="P510" s="190"/>
      <c r="Q510" s="190"/>
      <c r="R510" s="190"/>
      <c r="S510" s="190"/>
      <c r="T510" s="190"/>
      <c r="U510" s="190"/>
    </row>
    <row r="511" spans="16:21" ht="12.75">
      <c r="P511" s="190"/>
      <c r="Q511" s="190"/>
      <c r="R511" s="190"/>
      <c r="S511" s="190"/>
      <c r="T511" s="190"/>
      <c r="U511" s="190"/>
    </row>
    <row r="512" spans="16:21" ht="12.75">
      <c r="P512" s="190"/>
      <c r="Q512" s="190"/>
      <c r="R512" s="190"/>
      <c r="S512" s="190"/>
      <c r="T512" s="190"/>
      <c r="U512" s="190"/>
    </row>
    <row r="513" spans="16:21" ht="12.75">
      <c r="P513" s="190"/>
      <c r="Q513" s="190"/>
      <c r="R513" s="190"/>
      <c r="S513" s="190"/>
      <c r="T513" s="190"/>
      <c r="U513" s="190"/>
    </row>
    <row r="514" spans="16:21" ht="12.75">
      <c r="P514" s="190"/>
      <c r="Q514" s="190"/>
      <c r="R514" s="190"/>
      <c r="S514" s="190"/>
      <c r="T514" s="190"/>
      <c r="U514" s="190"/>
    </row>
    <row r="515" spans="16:21" ht="12.75">
      <c r="P515" s="190"/>
      <c r="Q515" s="190"/>
      <c r="R515" s="190"/>
      <c r="S515" s="190"/>
      <c r="T515" s="190"/>
      <c r="U515" s="190"/>
    </row>
    <row r="516" spans="16:21" ht="12.75">
      <c r="P516" s="190"/>
      <c r="Q516" s="190"/>
      <c r="R516" s="190"/>
      <c r="S516" s="190"/>
      <c r="T516" s="190"/>
      <c r="U516" s="190"/>
    </row>
    <row r="517" spans="16:21" ht="12.75">
      <c r="P517" s="190"/>
      <c r="Q517" s="190"/>
      <c r="R517" s="190"/>
      <c r="S517" s="190"/>
      <c r="T517" s="190"/>
      <c r="U517" s="190"/>
    </row>
    <row r="518" spans="16:21" ht="12.75">
      <c r="P518" s="190"/>
      <c r="Q518" s="190"/>
      <c r="R518" s="190"/>
      <c r="S518" s="190"/>
      <c r="T518" s="190"/>
      <c r="U518" s="190"/>
    </row>
    <row r="519" spans="16:21" ht="12.75">
      <c r="P519" s="190"/>
      <c r="Q519" s="190"/>
      <c r="R519" s="190"/>
      <c r="S519" s="190"/>
      <c r="T519" s="190"/>
      <c r="U519" s="190"/>
    </row>
    <row r="520" spans="16:21" ht="12.75">
      <c r="P520" s="190"/>
      <c r="Q520" s="190"/>
      <c r="R520" s="190"/>
      <c r="S520" s="190"/>
      <c r="T520" s="190"/>
      <c r="U520" s="190"/>
    </row>
    <row r="521" spans="16:21" ht="12.75">
      <c r="P521" s="190"/>
      <c r="Q521" s="190"/>
      <c r="R521" s="190"/>
      <c r="S521" s="190"/>
      <c r="T521" s="190"/>
      <c r="U521" s="190"/>
    </row>
    <row r="522" spans="16:21" ht="12.75">
      <c r="P522" s="190"/>
      <c r="Q522" s="190"/>
      <c r="R522" s="190"/>
      <c r="S522" s="190"/>
      <c r="T522" s="190"/>
      <c r="U522" s="190"/>
    </row>
    <row r="523" spans="16:21" ht="12.75">
      <c r="P523" s="190"/>
      <c r="Q523" s="190"/>
      <c r="R523" s="190"/>
      <c r="S523" s="190"/>
      <c r="T523" s="190"/>
      <c r="U523" s="190"/>
    </row>
    <row r="524" spans="16:21" ht="12.75">
      <c r="P524" s="190"/>
      <c r="Q524" s="190"/>
      <c r="R524" s="190"/>
      <c r="S524" s="190"/>
      <c r="T524" s="190"/>
      <c r="U524" s="190"/>
    </row>
    <row r="525" spans="16:21" ht="12.75">
      <c r="P525" s="190"/>
      <c r="Q525" s="190"/>
      <c r="R525" s="190"/>
      <c r="S525" s="190"/>
      <c r="T525" s="190"/>
      <c r="U525" s="190"/>
    </row>
    <row r="526" spans="16:21" ht="12.75">
      <c r="P526" s="190"/>
      <c r="Q526" s="190"/>
      <c r="R526" s="190"/>
      <c r="S526" s="190"/>
      <c r="T526" s="190"/>
      <c r="U526" s="190"/>
    </row>
    <row r="527" spans="16:21" ht="12.75">
      <c r="P527" s="190"/>
      <c r="Q527" s="190"/>
      <c r="R527" s="190"/>
      <c r="S527" s="190"/>
      <c r="T527" s="190"/>
      <c r="U527" s="190"/>
    </row>
    <row r="528" spans="16:21" ht="12.75">
      <c r="P528" s="190"/>
      <c r="Q528" s="190"/>
      <c r="R528" s="190"/>
      <c r="S528" s="190"/>
      <c r="T528" s="190"/>
      <c r="U528" s="190"/>
    </row>
    <row r="529" spans="16:21" ht="12.75">
      <c r="P529" s="190"/>
      <c r="Q529" s="190"/>
      <c r="R529" s="190"/>
      <c r="S529" s="190"/>
      <c r="T529" s="190"/>
      <c r="U529" s="190"/>
    </row>
    <row r="530" spans="16:21" ht="12.75">
      <c r="P530" s="190"/>
      <c r="Q530" s="190"/>
      <c r="R530" s="190"/>
      <c r="S530" s="190"/>
      <c r="T530" s="190"/>
      <c r="U530" s="190"/>
    </row>
    <row r="531" spans="16:21" ht="12.75">
      <c r="P531" s="190"/>
      <c r="Q531" s="190"/>
      <c r="R531" s="190"/>
      <c r="S531" s="190"/>
      <c r="T531" s="190"/>
      <c r="U531" s="190"/>
    </row>
    <row r="532" spans="16:21" ht="12.75">
      <c r="P532" s="190"/>
      <c r="Q532" s="190"/>
      <c r="R532" s="190"/>
      <c r="S532" s="190"/>
      <c r="T532" s="190"/>
      <c r="U532" s="190"/>
    </row>
    <row r="533" spans="16:21" ht="12.75">
      <c r="P533" s="190"/>
      <c r="Q533" s="190"/>
      <c r="R533" s="190"/>
      <c r="S533" s="190"/>
      <c r="T533" s="190"/>
      <c r="U533" s="190"/>
    </row>
    <row r="534" spans="16:21" ht="12.75">
      <c r="P534" s="190"/>
      <c r="Q534" s="190"/>
      <c r="R534" s="190"/>
      <c r="S534" s="190"/>
      <c r="T534" s="190"/>
      <c r="U534" s="190"/>
    </row>
    <row r="535" spans="16:21" ht="12.75">
      <c r="P535" s="190"/>
      <c r="Q535" s="190"/>
      <c r="R535" s="190"/>
      <c r="S535" s="190"/>
      <c r="T535" s="190"/>
      <c r="U535" s="190"/>
    </row>
    <row r="536" spans="16:21" ht="12.75">
      <c r="P536" s="190"/>
      <c r="Q536" s="190"/>
      <c r="R536" s="190"/>
      <c r="S536" s="190"/>
      <c r="T536" s="190"/>
      <c r="U536" s="190"/>
    </row>
    <row r="537" spans="16:21" ht="12.75">
      <c r="P537" s="190"/>
      <c r="Q537" s="190"/>
      <c r="R537" s="190"/>
      <c r="S537" s="190"/>
      <c r="T537" s="190"/>
      <c r="U537" s="190"/>
    </row>
    <row r="538" spans="16:21" ht="12.75">
      <c r="P538" s="190"/>
      <c r="Q538" s="190"/>
      <c r="R538" s="190"/>
      <c r="S538" s="190"/>
      <c r="T538" s="190"/>
      <c r="U538" s="190"/>
    </row>
    <row r="539" spans="16:21" ht="12.75">
      <c r="P539" s="190"/>
      <c r="Q539" s="190"/>
      <c r="R539" s="190"/>
      <c r="S539" s="190"/>
      <c r="T539" s="190"/>
      <c r="U539" s="190"/>
    </row>
    <row r="540" spans="16:21" ht="12.75">
      <c r="P540" s="190"/>
      <c r="Q540" s="190"/>
      <c r="R540" s="190"/>
      <c r="S540" s="190"/>
      <c r="T540" s="190"/>
      <c r="U540" s="190"/>
    </row>
    <row r="541" spans="16:21" ht="12.75">
      <c r="P541" s="190"/>
      <c r="Q541" s="190"/>
      <c r="R541" s="190"/>
      <c r="S541" s="190"/>
      <c r="T541" s="190"/>
      <c r="U541" s="190"/>
    </row>
    <row r="542" spans="16:21" ht="12.75">
      <c r="P542" s="190"/>
      <c r="Q542" s="190"/>
      <c r="R542" s="190"/>
      <c r="S542" s="190"/>
      <c r="T542" s="190"/>
      <c r="U542" s="190"/>
    </row>
    <row r="543" spans="16:21" ht="12.75">
      <c r="P543" s="190"/>
      <c r="Q543" s="190"/>
      <c r="R543" s="190"/>
      <c r="S543" s="190"/>
      <c r="T543" s="190"/>
      <c r="U543" s="190"/>
    </row>
    <row r="544" spans="16:21" ht="12.75">
      <c r="P544" s="190"/>
      <c r="Q544" s="190"/>
      <c r="R544" s="190"/>
      <c r="S544" s="190"/>
      <c r="T544" s="190"/>
      <c r="U544" s="190"/>
    </row>
    <row r="545" spans="16:21" ht="12.75">
      <c r="P545" s="190"/>
      <c r="Q545" s="190"/>
      <c r="R545" s="190"/>
      <c r="S545" s="190"/>
      <c r="T545" s="190"/>
      <c r="U545" s="190"/>
    </row>
    <row r="546" spans="16:21" ht="12.75">
      <c r="P546" s="190"/>
      <c r="Q546" s="190"/>
      <c r="R546" s="190"/>
      <c r="S546" s="190"/>
      <c r="T546" s="190"/>
      <c r="U546" s="190"/>
    </row>
    <row r="547" spans="16:21" ht="12.75">
      <c r="P547" s="190"/>
      <c r="Q547" s="190"/>
      <c r="R547" s="190"/>
      <c r="S547" s="190"/>
      <c r="T547" s="190"/>
      <c r="U547" s="190"/>
    </row>
    <row r="548" spans="16:21" ht="12.75">
      <c r="P548" s="190"/>
      <c r="Q548" s="190"/>
      <c r="R548" s="190"/>
      <c r="S548" s="190"/>
      <c r="T548" s="190"/>
      <c r="U548" s="190"/>
    </row>
    <row r="549" spans="16:21" ht="12.75">
      <c r="P549" s="190"/>
      <c r="Q549" s="190"/>
      <c r="R549" s="190"/>
      <c r="S549" s="190"/>
      <c r="T549" s="190"/>
      <c r="U549" s="190"/>
    </row>
    <row r="550" spans="16:21" ht="12.75">
      <c r="P550" s="190"/>
      <c r="Q550" s="190"/>
      <c r="R550" s="190"/>
      <c r="S550" s="190"/>
      <c r="T550" s="190"/>
      <c r="U550" s="190"/>
    </row>
    <row r="551" spans="16:21" ht="12.75">
      <c r="P551" s="190"/>
      <c r="Q551" s="190"/>
      <c r="R551" s="190"/>
      <c r="S551" s="190"/>
      <c r="T551" s="190"/>
      <c r="U551" s="190"/>
    </row>
    <row r="552" spans="16:21" ht="12.75">
      <c r="P552" s="190"/>
      <c r="Q552" s="190"/>
      <c r="R552" s="190"/>
      <c r="S552" s="190"/>
      <c r="T552" s="190"/>
      <c r="U552" s="190"/>
    </row>
    <row r="553" spans="16:21" ht="12.75">
      <c r="P553" s="190"/>
      <c r="Q553" s="190"/>
      <c r="R553" s="190"/>
      <c r="S553" s="190"/>
      <c r="T553" s="190"/>
      <c r="U553" s="190"/>
    </row>
    <row r="554" spans="16:21" ht="12.75">
      <c r="P554" s="190"/>
      <c r="Q554" s="190"/>
      <c r="R554" s="190"/>
      <c r="S554" s="190"/>
      <c r="T554" s="190"/>
      <c r="U554" s="190"/>
    </row>
    <row r="555" spans="16:21" ht="12.75">
      <c r="P555" s="190"/>
      <c r="Q555" s="190"/>
      <c r="R555" s="190"/>
      <c r="S555" s="190"/>
      <c r="T555" s="190"/>
      <c r="U555" s="190"/>
    </row>
    <row r="556" spans="16:21" ht="12.75">
      <c r="P556" s="190"/>
      <c r="Q556" s="190"/>
      <c r="R556" s="190"/>
      <c r="S556" s="190"/>
      <c r="T556" s="190"/>
      <c r="U556" s="190"/>
    </row>
    <row r="557" spans="16:21" ht="12.75">
      <c r="P557" s="190"/>
      <c r="Q557" s="190"/>
      <c r="R557" s="190"/>
      <c r="S557" s="190"/>
      <c r="T557" s="190"/>
      <c r="U557" s="190"/>
    </row>
    <row r="558" spans="16:21" ht="12.75">
      <c r="P558" s="190"/>
      <c r="Q558" s="190"/>
      <c r="R558" s="190"/>
      <c r="S558" s="190"/>
      <c r="T558" s="190"/>
      <c r="U558" s="190"/>
    </row>
    <row r="559" spans="16:21" ht="12.75">
      <c r="P559" s="190"/>
      <c r="Q559" s="190"/>
      <c r="R559" s="190"/>
      <c r="S559" s="190"/>
      <c r="T559" s="190"/>
      <c r="U559" s="190"/>
    </row>
    <row r="560" spans="16:21" ht="12.75">
      <c r="P560" s="190"/>
      <c r="Q560" s="190"/>
      <c r="R560" s="190"/>
      <c r="S560" s="190"/>
      <c r="T560" s="190"/>
      <c r="U560" s="190"/>
    </row>
    <row r="561" spans="16:21" ht="12.75">
      <c r="P561" s="190"/>
      <c r="Q561" s="190"/>
      <c r="R561" s="190"/>
      <c r="S561" s="190"/>
      <c r="T561" s="190"/>
      <c r="U561" s="190"/>
    </row>
    <row r="562" spans="16:21" ht="12.75">
      <c r="P562" s="190"/>
      <c r="Q562" s="190"/>
      <c r="R562" s="190"/>
      <c r="S562" s="190"/>
      <c r="T562" s="190"/>
      <c r="U562" s="190"/>
    </row>
    <row r="563" spans="16:21" ht="12.75">
      <c r="P563" s="190"/>
      <c r="Q563" s="190"/>
      <c r="R563" s="190"/>
      <c r="S563" s="190"/>
      <c r="T563" s="190"/>
      <c r="U563" s="190"/>
    </row>
    <row r="564" spans="16:21" ht="12.75">
      <c r="P564" s="190"/>
      <c r="Q564" s="190"/>
      <c r="R564" s="190"/>
      <c r="S564" s="190"/>
      <c r="T564" s="190"/>
      <c r="U564" s="190"/>
    </row>
    <row r="565" spans="16:21" ht="12.75">
      <c r="P565" s="190"/>
      <c r="Q565" s="190"/>
      <c r="R565" s="190"/>
      <c r="S565" s="190"/>
      <c r="T565" s="190"/>
      <c r="U565" s="190"/>
    </row>
    <row r="566" spans="16:21" ht="12.75">
      <c r="P566" s="190"/>
      <c r="Q566" s="190"/>
      <c r="R566" s="190"/>
      <c r="S566" s="190"/>
      <c r="T566" s="190"/>
      <c r="U566" s="190"/>
    </row>
    <row r="567" spans="16:21" ht="12.75">
      <c r="P567" s="190"/>
      <c r="Q567" s="190"/>
      <c r="R567" s="190"/>
      <c r="S567" s="190"/>
      <c r="T567" s="190"/>
      <c r="U567" s="190"/>
    </row>
    <row r="568" spans="16:21" ht="12.75">
      <c r="P568" s="190"/>
      <c r="Q568" s="190"/>
      <c r="R568" s="190"/>
      <c r="S568" s="190"/>
      <c r="T568" s="190"/>
      <c r="U568" s="190"/>
    </row>
    <row r="569" spans="16:21" ht="12.75">
      <c r="P569" s="190"/>
      <c r="Q569" s="190"/>
      <c r="R569" s="190"/>
      <c r="S569" s="190"/>
      <c r="T569" s="190"/>
      <c r="U569" s="190"/>
    </row>
    <row r="570" spans="16:21" ht="12.75">
      <c r="P570" s="190"/>
      <c r="Q570" s="190"/>
      <c r="R570" s="190"/>
      <c r="S570" s="190"/>
      <c r="T570" s="190"/>
      <c r="U570" s="190"/>
    </row>
    <row r="571" spans="16:21" ht="12.75">
      <c r="P571" s="190"/>
      <c r="Q571" s="190"/>
      <c r="R571" s="190"/>
      <c r="S571" s="190"/>
      <c r="T571" s="190"/>
      <c r="U571" s="190"/>
    </row>
    <row r="572" spans="16:21" ht="12.75">
      <c r="P572" s="190"/>
      <c r="Q572" s="190"/>
      <c r="R572" s="190"/>
      <c r="S572" s="190"/>
      <c r="T572" s="190"/>
      <c r="U572" s="190"/>
    </row>
    <row r="573" spans="16:21" ht="12.75">
      <c r="P573" s="190"/>
      <c r="Q573" s="190"/>
      <c r="R573" s="190"/>
      <c r="S573" s="190"/>
      <c r="T573" s="190"/>
      <c r="U573" s="190"/>
    </row>
    <row r="574" spans="16:21" ht="12.75">
      <c r="P574" s="190"/>
      <c r="Q574" s="190"/>
      <c r="R574" s="190"/>
      <c r="S574" s="190"/>
      <c r="T574" s="190"/>
      <c r="U574" s="190"/>
    </row>
    <row r="575" spans="16:21" ht="12.75">
      <c r="P575" s="190"/>
      <c r="Q575" s="190"/>
      <c r="R575" s="190"/>
      <c r="S575" s="190"/>
      <c r="T575" s="190"/>
      <c r="U575" s="190"/>
    </row>
    <row r="576" spans="16:21" ht="12.75">
      <c r="P576" s="190"/>
      <c r="Q576" s="190"/>
      <c r="R576" s="190"/>
      <c r="S576" s="190"/>
      <c r="T576" s="190"/>
      <c r="U576" s="190"/>
    </row>
    <row r="577" spans="16:21" ht="12.75">
      <c r="P577" s="190"/>
      <c r="Q577" s="190"/>
      <c r="R577" s="190"/>
      <c r="S577" s="190"/>
      <c r="T577" s="190"/>
      <c r="U577" s="190"/>
    </row>
    <row r="578" spans="16:21" ht="12.75">
      <c r="P578" s="190"/>
      <c r="Q578" s="190"/>
      <c r="R578" s="190"/>
      <c r="S578" s="190"/>
      <c r="T578" s="190"/>
      <c r="U578" s="190"/>
    </row>
    <row r="579" spans="16:21" ht="12.75">
      <c r="P579" s="190"/>
      <c r="Q579" s="190"/>
      <c r="R579" s="190"/>
      <c r="S579" s="190"/>
      <c r="T579" s="190"/>
      <c r="U579" s="190"/>
    </row>
    <row r="580" spans="16:21" ht="12.75">
      <c r="P580" s="190"/>
      <c r="Q580" s="190"/>
      <c r="R580" s="190"/>
      <c r="S580" s="190"/>
      <c r="T580" s="190"/>
      <c r="U580" s="190"/>
    </row>
    <row r="581" spans="16:21" ht="12.75">
      <c r="P581" s="190"/>
      <c r="Q581" s="190"/>
      <c r="R581" s="190"/>
      <c r="S581" s="190"/>
      <c r="T581" s="190"/>
      <c r="U581" s="190"/>
    </row>
    <row r="582" spans="16:21" ht="12.75">
      <c r="P582" s="190"/>
      <c r="Q582" s="190"/>
      <c r="R582" s="190"/>
      <c r="S582" s="190"/>
      <c r="T582" s="190"/>
      <c r="U582" s="190"/>
    </row>
    <row r="583" spans="16:21" ht="12.75">
      <c r="P583" s="190"/>
      <c r="Q583" s="190"/>
      <c r="R583" s="190"/>
      <c r="S583" s="190"/>
      <c r="T583" s="190"/>
      <c r="U583" s="190"/>
    </row>
    <row r="584" spans="16:21" ht="12.75">
      <c r="P584" s="190"/>
      <c r="Q584" s="190"/>
      <c r="R584" s="190"/>
      <c r="S584" s="190"/>
      <c r="T584" s="190"/>
      <c r="U584" s="190"/>
    </row>
    <row r="585" spans="16:21" ht="12.75">
      <c r="P585" s="190"/>
      <c r="Q585" s="190"/>
      <c r="R585" s="190"/>
      <c r="S585" s="190"/>
      <c r="T585" s="190"/>
      <c r="U585" s="190"/>
    </row>
    <row r="586" spans="16:21" ht="12.75">
      <c r="P586" s="190"/>
      <c r="Q586" s="190"/>
      <c r="R586" s="190"/>
      <c r="S586" s="190"/>
      <c r="T586" s="190"/>
      <c r="U586" s="190"/>
    </row>
    <row r="587" spans="16:21" ht="12.75">
      <c r="P587" s="190"/>
      <c r="Q587" s="190"/>
      <c r="R587" s="190"/>
      <c r="S587" s="190"/>
      <c r="T587" s="190"/>
      <c r="U587" s="190"/>
    </row>
    <row r="588" spans="16:21" ht="12.75">
      <c r="P588" s="190"/>
      <c r="Q588" s="190"/>
      <c r="R588" s="190"/>
      <c r="S588" s="190"/>
      <c r="T588" s="190"/>
      <c r="U588" s="190"/>
    </row>
    <row r="589" spans="16:21" ht="12.75">
      <c r="P589" s="190"/>
      <c r="Q589" s="190"/>
      <c r="R589" s="190"/>
      <c r="S589" s="190"/>
      <c r="T589" s="190"/>
      <c r="U589" s="190"/>
    </row>
    <row r="590" spans="16:21" ht="12.75">
      <c r="P590" s="190"/>
      <c r="Q590" s="190"/>
      <c r="R590" s="190"/>
      <c r="S590" s="190"/>
      <c r="T590" s="190"/>
      <c r="U590" s="190"/>
    </row>
    <row r="591" spans="16:21" ht="12.75">
      <c r="P591" s="190"/>
      <c r="Q591" s="190"/>
      <c r="R591" s="190"/>
      <c r="S591" s="190"/>
      <c r="T591" s="190"/>
      <c r="U591" s="190"/>
    </row>
    <row r="592" spans="16:21" ht="12.75">
      <c r="P592" s="190"/>
      <c r="Q592" s="190"/>
      <c r="R592" s="190"/>
      <c r="S592" s="190"/>
      <c r="T592" s="190"/>
      <c r="U592" s="190"/>
    </row>
    <row r="593" spans="16:21" ht="12.75">
      <c r="P593" s="190"/>
      <c r="Q593" s="190"/>
      <c r="R593" s="190"/>
      <c r="S593" s="190"/>
      <c r="T593" s="190"/>
      <c r="U593" s="190"/>
    </row>
    <row r="594" spans="16:21" ht="12.75">
      <c r="P594" s="190"/>
      <c r="Q594" s="190"/>
      <c r="R594" s="190"/>
      <c r="S594" s="190"/>
      <c r="T594" s="190"/>
      <c r="U594" s="190"/>
    </row>
    <row r="595" spans="16:21" ht="12.75">
      <c r="P595" s="190"/>
      <c r="Q595" s="190"/>
      <c r="R595" s="190"/>
      <c r="S595" s="190"/>
      <c r="T595" s="190"/>
      <c r="U595" s="190"/>
    </row>
    <row r="596" spans="16:21" ht="12.75">
      <c r="P596" s="190"/>
      <c r="Q596" s="190"/>
      <c r="R596" s="190"/>
      <c r="S596" s="190"/>
      <c r="T596" s="190"/>
      <c r="U596" s="190"/>
    </row>
    <row r="597" spans="16:21" ht="12.75">
      <c r="P597" s="190"/>
      <c r="Q597" s="190"/>
      <c r="R597" s="190"/>
      <c r="S597" s="190"/>
      <c r="T597" s="190"/>
      <c r="U597" s="190"/>
    </row>
    <row r="598" spans="16:21" ht="12.75">
      <c r="P598" s="190"/>
      <c r="Q598" s="190"/>
      <c r="R598" s="190"/>
      <c r="S598" s="190"/>
      <c r="T598" s="190"/>
      <c r="U598" s="190"/>
    </row>
    <row r="599" spans="16:21" ht="12.75">
      <c r="P599" s="190"/>
      <c r="Q599" s="190"/>
      <c r="R599" s="190"/>
      <c r="S599" s="190"/>
      <c r="T599" s="190"/>
      <c r="U599" s="190"/>
    </row>
    <row r="600" spans="16:21" ht="12.75">
      <c r="P600" s="190"/>
      <c r="Q600" s="190"/>
      <c r="R600" s="190"/>
      <c r="S600" s="190"/>
      <c r="T600" s="190"/>
      <c r="U600" s="190"/>
    </row>
    <row r="601" spans="16:21" ht="12.75">
      <c r="P601" s="190"/>
      <c r="Q601" s="190"/>
      <c r="R601" s="190"/>
      <c r="S601" s="190"/>
      <c r="T601" s="190"/>
      <c r="U601" s="190"/>
    </row>
    <row r="602" spans="16:21" ht="12.75">
      <c r="P602" s="190"/>
      <c r="Q602" s="190"/>
      <c r="R602" s="190"/>
      <c r="S602" s="190"/>
      <c r="T602" s="190"/>
      <c r="U602" s="190"/>
    </row>
    <row r="603" spans="16:21" ht="12.75">
      <c r="P603" s="190"/>
      <c r="Q603" s="190"/>
      <c r="R603" s="190"/>
      <c r="S603" s="190"/>
      <c r="T603" s="190"/>
      <c r="U603" s="190"/>
    </row>
    <row r="604" spans="16:21" ht="12.75">
      <c r="P604" s="190"/>
      <c r="Q604" s="190"/>
      <c r="R604" s="190"/>
      <c r="S604" s="190"/>
      <c r="T604" s="190"/>
      <c r="U604" s="190"/>
    </row>
    <row r="605" spans="16:21" ht="12.75">
      <c r="P605" s="190"/>
      <c r="Q605" s="190"/>
      <c r="R605" s="190"/>
      <c r="S605" s="190"/>
      <c r="T605" s="190"/>
      <c r="U605" s="190"/>
    </row>
    <row r="606" spans="16:21" ht="12.75">
      <c r="P606" s="190"/>
      <c r="Q606" s="190"/>
      <c r="R606" s="190"/>
      <c r="S606" s="190"/>
      <c r="T606" s="190"/>
      <c r="U606" s="190"/>
    </row>
    <row r="607" spans="16:21" ht="12.75">
      <c r="P607" s="190"/>
      <c r="Q607" s="190"/>
      <c r="R607" s="190"/>
      <c r="S607" s="190"/>
      <c r="T607" s="190"/>
      <c r="U607" s="190"/>
    </row>
    <row r="608" spans="16:21" ht="12.75">
      <c r="P608" s="190"/>
      <c r="Q608" s="190"/>
      <c r="R608" s="190"/>
      <c r="S608" s="190"/>
      <c r="T608" s="190"/>
      <c r="U608" s="190"/>
    </row>
    <row r="609" spans="16:21" ht="12.75">
      <c r="P609" s="190"/>
      <c r="Q609" s="190"/>
      <c r="R609" s="190"/>
      <c r="S609" s="190"/>
      <c r="T609" s="190"/>
      <c r="U609" s="190"/>
    </row>
    <row r="610" spans="16:21" ht="12.75">
      <c r="P610" s="190"/>
      <c r="Q610" s="190"/>
      <c r="R610" s="190"/>
      <c r="S610" s="190"/>
      <c r="T610" s="190"/>
      <c r="U610" s="190"/>
    </row>
    <row r="611" spans="16:21" ht="12.75">
      <c r="P611" s="190"/>
      <c r="Q611" s="190"/>
      <c r="R611" s="190"/>
      <c r="S611" s="190"/>
      <c r="T611" s="190"/>
      <c r="U611" s="190"/>
    </row>
    <row r="612" spans="16:21" ht="12.75">
      <c r="P612" s="190"/>
      <c r="Q612" s="190"/>
      <c r="R612" s="190"/>
      <c r="S612" s="190"/>
      <c r="T612" s="190"/>
      <c r="U612" s="190"/>
    </row>
    <row r="613" spans="16:21" ht="12.75">
      <c r="P613" s="190"/>
      <c r="Q613" s="190"/>
      <c r="R613" s="190"/>
      <c r="S613" s="190"/>
      <c r="T613" s="190"/>
      <c r="U613" s="190"/>
    </row>
    <row r="614" spans="16:21" ht="12.75">
      <c r="P614" s="190"/>
      <c r="Q614" s="190"/>
      <c r="R614" s="190"/>
      <c r="S614" s="190"/>
      <c r="T614" s="190"/>
      <c r="U614" s="190"/>
    </row>
    <row r="615" spans="16:21" ht="12.75">
      <c r="P615" s="190"/>
      <c r="Q615" s="190"/>
      <c r="R615" s="190"/>
      <c r="S615" s="190"/>
      <c r="T615" s="190"/>
      <c r="U615" s="190"/>
    </row>
    <row r="616" spans="16:21" ht="12.75">
      <c r="P616" s="190"/>
      <c r="Q616" s="190"/>
      <c r="R616" s="190"/>
      <c r="S616" s="190"/>
      <c r="T616" s="190"/>
      <c r="U616" s="190"/>
    </row>
    <row r="617" spans="16:21" ht="12.75">
      <c r="P617" s="190"/>
      <c r="Q617" s="190"/>
      <c r="R617" s="190"/>
      <c r="S617" s="190"/>
      <c r="T617" s="190"/>
      <c r="U617" s="190"/>
    </row>
    <row r="618" spans="16:21" ht="12.75">
      <c r="P618" s="190"/>
      <c r="Q618" s="190"/>
      <c r="R618" s="190"/>
      <c r="S618" s="190"/>
      <c r="T618" s="190"/>
      <c r="U618" s="190"/>
    </row>
    <row r="619" spans="16:21" ht="12.75">
      <c r="P619" s="190"/>
      <c r="Q619" s="190"/>
      <c r="R619" s="190"/>
      <c r="S619" s="190"/>
      <c r="T619" s="190"/>
      <c r="U619" s="190"/>
    </row>
    <row r="620" spans="16:21" ht="12.75">
      <c r="P620" s="190"/>
      <c r="Q620" s="190"/>
      <c r="R620" s="190"/>
      <c r="S620" s="190"/>
      <c r="T620" s="190"/>
      <c r="U620" s="190"/>
    </row>
    <row r="621" spans="16:21" ht="12.75">
      <c r="P621" s="190"/>
      <c r="Q621" s="190"/>
      <c r="R621" s="190"/>
      <c r="S621" s="190"/>
      <c r="T621" s="190"/>
      <c r="U621" s="190"/>
    </row>
    <row r="622" spans="16:21" ht="12.75">
      <c r="P622" s="190"/>
      <c r="Q622" s="190"/>
      <c r="R622" s="190"/>
      <c r="S622" s="190"/>
      <c r="T622" s="190"/>
      <c r="U622" s="190"/>
    </row>
    <row r="623" spans="16:21" ht="12.75">
      <c r="P623" s="190"/>
      <c r="Q623" s="190"/>
      <c r="R623" s="190"/>
      <c r="S623" s="190"/>
      <c r="T623" s="190"/>
      <c r="U623" s="190"/>
    </row>
    <row r="624" spans="16:21" ht="12.75">
      <c r="P624" s="190"/>
      <c r="Q624" s="190"/>
      <c r="R624" s="190"/>
      <c r="S624" s="190"/>
      <c r="T624" s="190"/>
      <c r="U624" s="190"/>
    </row>
    <row r="625" spans="16:21" ht="12.75">
      <c r="P625" s="190"/>
      <c r="Q625" s="190"/>
      <c r="R625" s="190"/>
      <c r="S625" s="190"/>
      <c r="T625" s="190"/>
      <c r="U625" s="190"/>
    </row>
    <row r="626" spans="16:21" ht="12.75">
      <c r="P626" s="190"/>
      <c r="Q626" s="190"/>
      <c r="R626" s="190"/>
      <c r="S626" s="190"/>
      <c r="T626" s="190"/>
      <c r="U626" s="190"/>
    </row>
    <row r="627" spans="16:21" ht="12.75">
      <c r="P627" s="190"/>
      <c r="Q627" s="190"/>
      <c r="R627" s="190"/>
      <c r="S627" s="190"/>
      <c r="T627" s="190"/>
      <c r="U627" s="190"/>
    </row>
    <row r="628" spans="16:21" ht="12.75">
      <c r="P628" s="190"/>
      <c r="Q628" s="190"/>
      <c r="R628" s="190"/>
      <c r="S628" s="190"/>
      <c r="T628" s="190"/>
      <c r="U628" s="190"/>
    </row>
    <row r="629" spans="16:21" ht="12.75">
      <c r="P629" s="190"/>
      <c r="Q629" s="190"/>
      <c r="R629" s="190"/>
      <c r="S629" s="190"/>
      <c r="T629" s="190"/>
      <c r="U629" s="190"/>
    </row>
    <row r="630" spans="16:21" ht="12.75">
      <c r="P630" s="190"/>
      <c r="Q630" s="190"/>
      <c r="R630" s="190"/>
      <c r="S630" s="190"/>
      <c r="T630" s="190"/>
      <c r="U630" s="190"/>
    </row>
    <row r="631" spans="16:21" ht="12.75">
      <c r="P631" s="190"/>
      <c r="Q631" s="190"/>
      <c r="R631" s="190"/>
      <c r="S631" s="190"/>
      <c r="T631" s="190"/>
      <c r="U631" s="190"/>
    </row>
    <row r="632" spans="16:21" ht="12.75">
      <c r="P632" s="190"/>
      <c r="Q632" s="190"/>
      <c r="R632" s="190"/>
      <c r="S632" s="190"/>
      <c r="T632" s="190"/>
      <c r="U632" s="190"/>
    </row>
    <row r="633" spans="16:21" ht="12.75">
      <c r="P633" s="190"/>
      <c r="Q633" s="190"/>
      <c r="R633" s="190"/>
      <c r="S633" s="190"/>
      <c r="T633" s="190"/>
      <c r="U633" s="190"/>
    </row>
    <row r="634" spans="16:21" ht="12.75">
      <c r="P634" s="190"/>
      <c r="Q634" s="190"/>
      <c r="R634" s="190"/>
      <c r="S634" s="190"/>
      <c r="T634" s="190"/>
      <c r="U634" s="190"/>
    </row>
    <row r="635" spans="16:21" ht="12.75">
      <c r="P635" s="190"/>
      <c r="Q635" s="190"/>
      <c r="R635" s="190"/>
      <c r="S635" s="190"/>
      <c r="T635" s="190"/>
      <c r="U635" s="190"/>
    </row>
    <row r="636" spans="16:21" ht="12.75">
      <c r="P636" s="190"/>
      <c r="Q636" s="190"/>
      <c r="R636" s="190"/>
      <c r="S636" s="190"/>
      <c r="T636" s="190"/>
      <c r="U636" s="190"/>
    </row>
    <row r="637" spans="16:21" ht="12.75">
      <c r="P637" s="190"/>
      <c r="Q637" s="190"/>
      <c r="R637" s="190"/>
      <c r="S637" s="190"/>
      <c r="T637" s="190"/>
      <c r="U637" s="190"/>
    </row>
    <row r="638" spans="16:21" ht="12.75">
      <c r="P638" s="190"/>
      <c r="Q638" s="190"/>
      <c r="R638" s="190"/>
      <c r="S638" s="190"/>
      <c r="T638" s="190"/>
      <c r="U638" s="190"/>
    </row>
    <row r="639" spans="16:21" ht="12.75">
      <c r="P639" s="190"/>
      <c r="Q639" s="190"/>
      <c r="R639" s="190"/>
      <c r="S639" s="190"/>
      <c r="T639" s="190"/>
      <c r="U639" s="190"/>
    </row>
    <row r="640" spans="16:21" ht="12.75">
      <c r="P640" s="190"/>
      <c r="Q640" s="190"/>
      <c r="R640" s="190"/>
      <c r="S640" s="190"/>
      <c r="T640" s="190"/>
      <c r="U640" s="190"/>
    </row>
    <row r="641" spans="16:21" ht="12.75">
      <c r="P641" s="190"/>
      <c r="Q641" s="190"/>
      <c r="R641" s="190"/>
      <c r="S641" s="190"/>
      <c r="T641" s="190"/>
      <c r="U641" s="190"/>
    </row>
    <row r="642" spans="16:21" ht="12.75">
      <c r="P642" s="190"/>
      <c r="Q642" s="190"/>
      <c r="R642" s="190"/>
      <c r="S642" s="190"/>
      <c r="T642" s="190"/>
      <c r="U642" s="190"/>
    </row>
    <row r="643" spans="16:21" ht="12.75">
      <c r="P643" s="190"/>
      <c r="Q643" s="190"/>
      <c r="R643" s="190"/>
      <c r="S643" s="190"/>
      <c r="T643" s="190"/>
      <c r="U643" s="190"/>
    </row>
    <row r="644" spans="16:21" ht="12.75">
      <c r="P644" s="190"/>
      <c r="Q644" s="190"/>
      <c r="R644" s="190"/>
      <c r="S644" s="190"/>
      <c r="T644" s="190"/>
      <c r="U644" s="190"/>
    </row>
    <row r="645" spans="16:21" ht="12.75">
      <c r="P645" s="190"/>
      <c r="Q645" s="190"/>
      <c r="R645" s="190"/>
      <c r="S645" s="190"/>
      <c r="T645" s="190"/>
      <c r="U645" s="190"/>
    </row>
    <row r="646" spans="16:21" ht="12.75">
      <c r="P646" s="190"/>
      <c r="Q646" s="190"/>
      <c r="R646" s="190"/>
      <c r="S646" s="190"/>
      <c r="T646" s="190"/>
      <c r="U646" s="190"/>
    </row>
    <row r="647" spans="16:21" ht="12.75">
      <c r="P647" s="190"/>
      <c r="Q647" s="190"/>
      <c r="R647" s="190"/>
      <c r="S647" s="190"/>
      <c r="T647" s="190"/>
      <c r="U647" s="190"/>
    </row>
    <row r="648" spans="16:21" ht="12.75">
      <c r="P648" s="190"/>
      <c r="Q648" s="190"/>
      <c r="R648" s="190"/>
      <c r="S648" s="190"/>
      <c r="T648" s="190"/>
      <c r="U648" s="190"/>
    </row>
    <row r="649" spans="16:21" ht="12.75">
      <c r="P649" s="190"/>
      <c r="Q649" s="190"/>
      <c r="R649" s="190"/>
      <c r="S649" s="190"/>
      <c r="T649" s="190"/>
      <c r="U649" s="190"/>
    </row>
    <row r="650" spans="16:21" ht="12.75">
      <c r="P650" s="190"/>
      <c r="Q650" s="190"/>
      <c r="R650" s="190"/>
      <c r="S650" s="190"/>
      <c r="T650" s="190"/>
      <c r="U650" s="190"/>
    </row>
    <row r="651" spans="16:21" ht="12.75">
      <c r="P651" s="190"/>
      <c r="Q651" s="190"/>
      <c r="R651" s="190"/>
      <c r="S651" s="190"/>
      <c r="T651" s="190"/>
      <c r="U651" s="190"/>
    </row>
    <row r="652" spans="16:21" ht="12.75">
      <c r="P652" s="190"/>
      <c r="Q652" s="190"/>
      <c r="R652" s="190"/>
      <c r="S652" s="190"/>
      <c r="T652" s="190"/>
      <c r="U652" s="190"/>
    </row>
    <row r="653" spans="16:21" ht="12.75">
      <c r="P653" s="190"/>
      <c r="Q653" s="190"/>
      <c r="R653" s="190"/>
      <c r="S653" s="190"/>
      <c r="T653" s="190"/>
      <c r="U653" s="190"/>
    </row>
    <row r="654" spans="16:21" ht="12.75">
      <c r="P654" s="190"/>
      <c r="Q654" s="190"/>
      <c r="R654" s="190"/>
      <c r="S654" s="190"/>
      <c r="T654" s="190"/>
      <c r="U654" s="190"/>
    </row>
    <row r="655" spans="16:21" ht="12.75">
      <c r="P655" s="190"/>
      <c r="Q655" s="190"/>
      <c r="R655" s="190"/>
      <c r="S655" s="190"/>
      <c r="T655" s="190"/>
      <c r="U655" s="190"/>
    </row>
    <row r="656" spans="16:21" ht="12.75">
      <c r="P656" s="190"/>
      <c r="Q656" s="190"/>
      <c r="R656" s="190"/>
      <c r="S656" s="190"/>
      <c r="T656" s="190"/>
      <c r="U656" s="190"/>
    </row>
    <row r="657" spans="16:21" ht="12.75">
      <c r="P657" s="190"/>
      <c r="Q657" s="190"/>
      <c r="R657" s="190"/>
      <c r="S657" s="190"/>
      <c r="T657" s="190"/>
      <c r="U657" s="190"/>
    </row>
    <row r="658" spans="16:21" ht="12.75">
      <c r="P658" s="190"/>
      <c r="Q658" s="190"/>
      <c r="R658" s="190"/>
      <c r="S658" s="190"/>
      <c r="T658" s="190"/>
      <c r="U658" s="190"/>
    </row>
    <row r="659" spans="16:21" ht="12.75">
      <c r="P659" s="190"/>
      <c r="Q659" s="190"/>
      <c r="R659" s="190"/>
      <c r="S659" s="190"/>
      <c r="T659" s="190"/>
      <c r="U659" s="190"/>
    </row>
    <row r="660" spans="16:21" ht="12.75">
      <c r="P660" s="190"/>
      <c r="Q660" s="190"/>
      <c r="R660" s="190"/>
      <c r="S660" s="190"/>
      <c r="T660" s="190"/>
      <c r="U660" s="190"/>
    </row>
    <row r="661" spans="16:21" ht="12.75">
      <c r="P661" s="190"/>
      <c r="Q661" s="190"/>
      <c r="R661" s="190"/>
      <c r="S661" s="190"/>
      <c r="T661" s="190"/>
      <c r="U661" s="190"/>
    </row>
    <row r="662" spans="16:21" ht="12.75">
      <c r="P662" s="190"/>
      <c r="Q662" s="190"/>
      <c r="R662" s="190"/>
      <c r="S662" s="190"/>
      <c r="T662" s="190"/>
      <c r="U662" s="190"/>
    </row>
    <row r="663" spans="16:21" ht="12.75">
      <c r="P663" s="190"/>
      <c r="Q663" s="190"/>
      <c r="R663" s="190"/>
      <c r="S663" s="190"/>
      <c r="T663" s="190"/>
      <c r="U663" s="190"/>
    </row>
    <row r="664" spans="16:21" ht="12.75">
      <c r="P664" s="190"/>
      <c r="Q664" s="190"/>
      <c r="R664" s="190"/>
      <c r="S664" s="190"/>
      <c r="T664" s="190"/>
      <c r="U664" s="190"/>
    </row>
    <row r="665" spans="16:21" ht="12.75">
      <c r="P665" s="190"/>
      <c r="Q665" s="190"/>
      <c r="R665" s="190"/>
      <c r="S665" s="190"/>
      <c r="T665" s="190"/>
      <c r="U665" s="190"/>
    </row>
    <row r="666" spans="16:21" ht="12.75">
      <c r="P666" s="190"/>
      <c r="Q666" s="190"/>
      <c r="R666" s="190"/>
      <c r="S666" s="190"/>
      <c r="T666" s="190"/>
      <c r="U666" s="190"/>
    </row>
    <row r="667" spans="16:21" ht="12.75">
      <c r="P667" s="190"/>
      <c r="Q667" s="190"/>
      <c r="R667" s="190"/>
      <c r="S667" s="190"/>
      <c r="T667" s="190"/>
      <c r="U667" s="190"/>
    </row>
    <row r="668" spans="16:21" ht="12.75">
      <c r="P668" s="190"/>
      <c r="Q668" s="190"/>
      <c r="R668" s="190"/>
      <c r="S668" s="190"/>
      <c r="T668" s="190"/>
      <c r="U668" s="190"/>
    </row>
    <row r="669" spans="16:21" ht="12.75">
      <c r="P669" s="190"/>
      <c r="Q669" s="190"/>
      <c r="R669" s="190"/>
      <c r="S669" s="190"/>
      <c r="T669" s="190"/>
      <c r="U669" s="190"/>
    </row>
    <row r="670" spans="16:21" ht="12.75">
      <c r="P670" s="190"/>
      <c r="Q670" s="190"/>
      <c r="R670" s="190"/>
      <c r="S670" s="190"/>
      <c r="T670" s="190"/>
      <c r="U670" s="190"/>
    </row>
    <row r="671" spans="16:21" ht="12.75">
      <c r="P671" s="190"/>
      <c r="Q671" s="190"/>
      <c r="R671" s="190"/>
      <c r="S671" s="190"/>
      <c r="T671" s="190"/>
      <c r="U671" s="190"/>
    </row>
    <row r="672" spans="16:21" ht="12.75">
      <c r="P672" s="190"/>
      <c r="Q672" s="190"/>
      <c r="R672" s="190"/>
      <c r="S672" s="190"/>
      <c r="T672" s="190"/>
      <c r="U672" s="190"/>
    </row>
    <row r="673" spans="16:21" ht="12.75">
      <c r="P673" s="190"/>
      <c r="Q673" s="190"/>
      <c r="R673" s="190"/>
      <c r="S673" s="190"/>
      <c r="T673" s="190"/>
      <c r="U673" s="190"/>
    </row>
    <row r="674" spans="16:21" ht="12.75">
      <c r="P674" s="190"/>
      <c r="Q674" s="190"/>
      <c r="R674" s="190"/>
      <c r="S674" s="190"/>
      <c r="T674" s="190"/>
      <c r="U674" s="190"/>
    </row>
    <row r="675" spans="16:21" ht="12.75">
      <c r="P675" s="190"/>
      <c r="Q675" s="190"/>
      <c r="R675" s="190"/>
      <c r="S675" s="190"/>
      <c r="T675" s="190"/>
      <c r="U675" s="190"/>
    </row>
    <row r="676" spans="16:21" ht="12.75">
      <c r="P676" s="190"/>
      <c r="Q676" s="190"/>
      <c r="R676" s="190"/>
      <c r="S676" s="190"/>
      <c r="T676" s="190"/>
      <c r="U676" s="190"/>
    </row>
    <row r="677" spans="16:21" ht="12.75">
      <c r="P677" s="190"/>
      <c r="Q677" s="190"/>
      <c r="R677" s="190"/>
      <c r="S677" s="190"/>
      <c r="T677" s="190"/>
      <c r="U677" s="190"/>
    </row>
    <row r="678" spans="16:21" ht="12.75">
      <c r="P678" s="190"/>
      <c r="Q678" s="190"/>
      <c r="R678" s="190"/>
      <c r="S678" s="190"/>
      <c r="T678" s="190"/>
      <c r="U678" s="190"/>
    </row>
    <row r="679" spans="16:21" ht="12.75">
      <c r="P679" s="190"/>
      <c r="Q679" s="190"/>
      <c r="R679" s="190"/>
      <c r="S679" s="190"/>
      <c r="T679" s="190"/>
      <c r="U679" s="190"/>
    </row>
    <row r="680" spans="16:21" ht="12.75">
      <c r="P680" s="190"/>
      <c r="Q680" s="190"/>
      <c r="R680" s="190"/>
      <c r="S680" s="190"/>
      <c r="T680" s="190"/>
      <c r="U680" s="190"/>
    </row>
    <row r="681" spans="16:21" ht="12.75">
      <c r="P681" s="190"/>
      <c r="Q681" s="190"/>
      <c r="R681" s="190"/>
      <c r="S681" s="190"/>
      <c r="T681" s="190"/>
      <c r="U681" s="190"/>
    </row>
    <row r="682" spans="16:21" ht="12.75">
      <c r="P682" s="190"/>
      <c r="Q682" s="190"/>
      <c r="R682" s="190"/>
      <c r="S682" s="190"/>
      <c r="T682" s="190"/>
      <c r="U682" s="190"/>
    </row>
    <row r="683" spans="16:21" ht="12.75">
      <c r="P683" s="190"/>
      <c r="Q683" s="190"/>
      <c r="R683" s="190"/>
      <c r="S683" s="190"/>
      <c r="T683" s="190"/>
      <c r="U683" s="190"/>
    </row>
    <row r="684" spans="16:21" ht="12.75">
      <c r="P684" s="190"/>
      <c r="Q684" s="190"/>
      <c r="R684" s="190"/>
      <c r="S684" s="190"/>
      <c r="T684" s="190"/>
      <c r="U684" s="190"/>
    </row>
    <row r="685" spans="16:21" ht="12.75">
      <c r="P685" s="190"/>
      <c r="Q685" s="190"/>
      <c r="R685" s="190"/>
      <c r="S685" s="190"/>
      <c r="T685" s="190"/>
      <c r="U685" s="190"/>
    </row>
    <row r="686" spans="16:21" ht="12.75">
      <c r="P686" s="190"/>
      <c r="Q686" s="190"/>
      <c r="R686" s="190"/>
      <c r="S686" s="190"/>
      <c r="T686" s="190"/>
      <c r="U686" s="190"/>
    </row>
    <row r="687" spans="16:21" ht="12.75">
      <c r="P687" s="190"/>
      <c r="Q687" s="190"/>
      <c r="R687" s="190"/>
      <c r="S687" s="190"/>
      <c r="T687" s="190"/>
      <c r="U687" s="190"/>
    </row>
    <row r="688" spans="16:21" ht="12.75">
      <c r="P688" s="190"/>
      <c r="Q688" s="190"/>
      <c r="R688" s="190"/>
      <c r="S688" s="190"/>
      <c r="T688" s="190"/>
      <c r="U688" s="190"/>
    </row>
    <row r="689" spans="16:21" ht="12.75">
      <c r="P689" s="190"/>
      <c r="Q689" s="190"/>
      <c r="R689" s="190"/>
      <c r="S689" s="190"/>
      <c r="T689" s="190"/>
      <c r="U689" s="190"/>
    </row>
    <row r="690" spans="16:21" ht="12.75">
      <c r="P690" s="190"/>
      <c r="Q690" s="190"/>
      <c r="R690" s="190"/>
      <c r="S690" s="190"/>
      <c r="T690" s="190"/>
      <c r="U690" s="190"/>
    </row>
    <row r="691" spans="16:21" ht="12.75">
      <c r="P691" s="190"/>
      <c r="Q691" s="190"/>
      <c r="R691" s="190"/>
      <c r="S691" s="190"/>
      <c r="T691" s="190"/>
      <c r="U691" s="190"/>
    </row>
    <row r="692" spans="16:21" ht="12.75">
      <c r="P692" s="190"/>
      <c r="Q692" s="190"/>
      <c r="R692" s="190"/>
      <c r="S692" s="190"/>
      <c r="T692" s="190"/>
      <c r="U692" s="190"/>
    </row>
    <row r="693" spans="16:21" ht="12.75">
      <c r="P693" s="190"/>
      <c r="Q693" s="190"/>
      <c r="R693" s="190"/>
      <c r="S693" s="190"/>
      <c r="T693" s="190"/>
      <c r="U693" s="190"/>
    </row>
    <row r="694" spans="16:21" ht="12.75">
      <c r="P694" s="190"/>
      <c r="Q694" s="190"/>
      <c r="R694" s="190"/>
      <c r="S694" s="190"/>
      <c r="T694" s="190"/>
      <c r="U694" s="190"/>
    </row>
    <row r="695" spans="16:21" ht="12.75">
      <c r="P695" s="190"/>
      <c r="Q695" s="190"/>
      <c r="R695" s="190"/>
      <c r="S695" s="190"/>
      <c r="T695" s="190"/>
      <c r="U695" s="190"/>
    </row>
    <row r="696" spans="16:21" ht="12.75">
      <c r="P696" s="190"/>
      <c r="Q696" s="190"/>
      <c r="R696" s="190"/>
      <c r="S696" s="190"/>
      <c r="T696" s="190"/>
      <c r="U696" s="190"/>
    </row>
    <row r="697" spans="16:21" ht="12.75">
      <c r="P697" s="190"/>
      <c r="Q697" s="190"/>
      <c r="R697" s="190"/>
      <c r="S697" s="190"/>
      <c r="T697" s="190"/>
      <c r="U697" s="190"/>
    </row>
    <row r="698" spans="16:21" ht="12.75">
      <c r="P698" s="190"/>
      <c r="Q698" s="190"/>
      <c r="R698" s="190"/>
      <c r="S698" s="190"/>
      <c r="T698" s="190"/>
      <c r="U698" s="190"/>
    </row>
    <row r="699" spans="16:21" ht="12.75">
      <c r="P699" s="190"/>
      <c r="Q699" s="190"/>
      <c r="R699" s="190"/>
      <c r="S699" s="190"/>
      <c r="T699" s="190"/>
      <c r="U699" s="190"/>
    </row>
    <row r="700" spans="16:21" ht="12.75">
      <c r="P700" s="190"/>
      <c r="Q700" s="190"/>
      <c r="R700" s="190"/>
      <c r="S700" s="190"/>
      <c r="T700" s="190"/>
      <c r="U700" s="190"/>
    </row>
    <row r="701" spans="16:21" ht="12.75">
      <c r="P701" s="190"/>
      <c r="Q701" s="190"/>
      <c r="R701" s="190"/>
      <c r="S701" s="190"/>
      <c r="T701" s="190"/>
      <c r="U701" s="190"/>
    </row>
    <row r="702" spans="16:21" ht="12.75">
      <c r="P702" s="190"/>
      <c r="Q702" s="190"/>
      <c r="R702" s="190"/>
      <c r="S702" s="190"/>
      <c r="T702" s="190"/>
      <c r="U702" s="190"/>
    </row>
    <row r="703" spans="16:21" ht="12.75">
      <c r="P703" s="190"/>
      <c r="Q703" s="190"/>
      <c r="R703" s="190"/>
      <c r="S703" s="190"/>
      <c r="T703" s="190"/>
      <c r="U703" s="190"/>
    </row>
    <row r="704" spans="16:21" ht="12.75">
      <c r="P704" s="190"/>
      <c r="Q704" s="190"/>
      <c r="R704" s="190"/>
      <c r="S704" s="190"/>
      <c r="T704" s="190"/>
      <c r="U704" s="190"/>
    </row>
    <row r="705" spans="16:21" ht="12.75">
      <c r="P705" s="190"/>
      <c r="Q705" s="190"/>
      <c r="R705" s="190"/>
      <c r="S705" s="190"/>
      <c r="T705" s="190"/>
      <c r="U705" s="190"/>
    </row>
    <row r="706" spans="16:21" ht="12.75">
      <c r="P706" s="190"/>
      <c r="Q706" s="190"/>
      <c r="R706" s="190"/>
      <c r="S706" s="190"/>
      <c r="T706" s="190"/>
      <c r="U706" s="190"/>
    </row>
    <row r="707" spans="16:21" ht="12.75">
      <c r="P707" s="190"/>
      <c r="Q707" s="190"/>
      <c r="R707" s="190"/>
      <c r="S707" s="190"/>
      <c r="T707" s="190"/>
      <c r="U707" s="190"/>
    </row>
    <row r="708" spans="16:21" ht="12.75">
      <c r="P708" s="190"/>
      <c r="Q708" s="190"/>
      <c r="R708" s="190"/>
      <c r="S708" s="190"/>
      <c r="T708" s="190"/>
      <c r="U708" s="190"/>
    </row>
    <row r="709" spans="16:21" ht="12.75">
      <c r="P709" s="190"/>
      <c r="Q709" s="190"/>
      <c r="R709" s="190"/>
      <c r="S709" s="190"/>
      <c r="T709" s="190"/>
      <c r="U709" s="190"/>
    </row>
    <row r="710" spans="16:21" ht="12.75">
      <c r="P710" s="190"/>
      <c r="Q710" s="190"/>
      <c r="R710" s="190"/>
      <c r="S710" s="190"/>
      <c r="T710" s="190"/>
      <c r="U710" s="190"/>
    </row>
    <row r="711" spans="16:21" ht="12.75">
      <c r="P711" s="190"/>
      <c r="Q711" s="190"/>
      <c r="R711" s="190"/>
      <c r="S711" s="190"/>
      <c r="T711" s="190"/>
      <c r="U711" s="190"/>
    </row>
    <row r="712" spans="16:21" ht="12.75">
      <c r="P712" s="190"/>
      <c r="Q712" s="190"/>
      <c r="R712" s="190"/>
      <c r="S712" s="190"/>
      <c r="T712" s="190"/>
      <c r="U712" s="190"/>
    </row>
    <row r="713" spans="16:21" ht="12.75">
      <c r="P713" s="190"/>
      <c r="Q713" s="190"/>
      <c r="R713" s="190"/>
      <c r="S713" s="190"/>
      <c r="T713" s="190"/>
      <c r="U713" s="190"/>
    </row>
    <row r="714" spans="16:21" ht="12.75">
      <c r="P714" s="190"/>
      <c r="Q714" s="190"/>
      <c r="R714" s="190"/>
      <c r="S714" s="190"/>
      <c r="T714" s="190"/>
      <c r="U714" s="190"/>
    </row>
    <row r="715" spans="16:21" ht="12.75">
      <c r="P715" s="190"/>
      <c r="Q715" s="190"/>
      <c r="R715" s="190"/>
      <c r="S715" s="190"/>
      <c r="T715" s="190"/>
      <c r="U715" s="190"/>
    </row>
    <row r="716" spans="16:21" ht="12.75">
      <c r="P716" s="190"/>
      <c r="Q716" s="190"/>
      <c r="R716" s="190"/>
      <c r="S716" s="190"/>
      <c r="T716" s="190"/>
      <c r="U716" s="190"/>
    </row>
    <row r="717" spans="16:21" ht="12.75">
      <c r="P717" s="190"/>
      <c r="Q717" s="190"/>
      <c r="R717" s="190"/>
      <c r="S717" s="190"/>
      <c r="T717" s="190"/>
      <c r="U717" s="190"/>
    </row>
    <row r="718" spans="16:21" ht="12.75">
      <c r="P718" s="190"/>
      <c r="Q718" s="190"/>
      <c r="R718" s="190"/>
      <c r="S718" s="190"/>
      <c r="T718" s="190"/>
      <c r="U718" s="190"/>
    </row>
    <row r="719" spans="16:21" ht="12.75">
      <c r="P719" s="190"/>
      <c r="Q719" s="190"/>
      <c r="R719" s="190"/>
      <c r="S719" s="190"/>
      <c r="T719" s="190"/>
      <c r="U719" s="190"/>
    </row>
    <row r="720" spans="16:21" ht="12.75">
      <c r="P720" s="190"/>
      <c r="Q720" s="190"/>
      <c r="R720" s="190"/>
      <c r="S720" s="190"/>
      <c r="T720" s="190"/>
      <c r="U720" s="190"/>
    </row>
    <row r="721" spans="16:21" ht="12.75">
      <c r="P721" s="190"/>
      <c r="Q721" s="190"/>
      <c r="R721" s="190"/>
      <c r="S721" s="190"/>
      <c r="T721" s="190"/>
      <c r="U721" s="190"/>
    </row>
    <row r="722" spans="16:21" ht="12.75">
      <c r="P722" s="190"/>
      <c r="Q722" s="190"/>
      <c r="R722" s="190"/>
      <c r="S722" s="190"/>
      <c r="T722" s="190"/>
      <c r="U722" s="190"/>
    </row>
    <row r="723" spans="16:21" ht="12.75">
      <c r="P723" s="190"/>
      <c r="Q723" s="190"/>
      <c r="R723" s="190"/>
      <c r="S723" s="190"/>
      <c r="T723" s="190"/>
      <c r="U723" s="190"/>
    </row>
    <row r="724" spans="16:21" ht="12.75">
      <c r="P724" s="190"/>
      <c r="Q724" s="190"/>
      <c r="R724" s="190"/>
      <c r="S724" s="190"/>
      <c r="T724" s="190"/>
      <c r="U724" s="190"/>
    </row>
    <row r="725" spans="16:21" ht="12.75">
      <c r="P725" s="190"/>
      <c r="Q725" s="190"/>
      <c r="R725" s="190"/>
      <c r="S725" s="190"/>
      <c r="T725" s="190"/>
      <c r="U725" s="190"/>
    </row>
    <row r="726" spans="16:21" ht="12.75">
      <c r="P726" s="190"/>
      <c r="Q726" s="190"/>
      <c r="R726" s="190"/>
      <c r="S726" s="190"/>
      <c r="T726" s="190"/>
      <c r="U726" s="190"/>
    </row>
    <row r="727" spans="16:21" ht="12.75">
      <c r="P727" s="190"/>
      <c r="Q727" s="190"/>
      <c r="R727" s="190"/>
      <c r="S727" s="190"/>
      <c r="T727" s="190"/>
      <c r="U727" s="190"/>
    </row>
    <row r="728" spans="16:21" ht="12.75">
      <c r="P728" s="190"/>
      <c r="Q728" s="190"/>
      <c r="R728" s="190"/>
      <c r="S728" s="190"/>
      <c r="T728" s="190"/>
      <c r="U728" s="190"/>
    </row>
    <row r="729" spans="16:21" ht="12.75">
      <c r="P729" s="190"/>
      <c r="Q729" s="190"/>
      <c r="R729" s="190"/>
      <c r="S729" s="190"/>
      <c r="T729" s="190"/>
      <c r="U729" s="190"/>
    </row>
    <row r="730" spans="16:21" ht="12.75">
      <c r="P730" s="190"/>
      <c r="Q730" s="190"/>
      <c r="R730" s="190"/>
      <c r="S730" s="190"/>
      <c r="T730" s="190"/>
      <c r="U730" s="190"/>
    </row>
    <row r="731" spans="16:21" ht="12.75">
      <c r="P731" s="190"/>
      <c r="Q731" s="190"/>
      <c r="R731" s="190"/>
      <c r="S731" s="190"/>
      <c r="T731" s="190"/>
      <c r="U731" s="190"/>
    </row>
    <row r="732" spans="16:21" ht="12.75">
      <c r="P732" s="190"/>
      <c r="Q732" s="190"/>
      <c r="R732" s="190"/>
      <c r="S732" s="190"/>
      <c r="T732" s="190"/>
      <c r="U732" s="190"/>
    </row>
    <row r="733" spans="16:21" ht="12.75">
      <c r="P733" s="190"/>
      <c r="Q733" s="190"/>
      <c r="R733" s="190"/>
      <c r="S733" s="190"/>
      <c r="T733" s="190"/>
      <c r="U733" s="190"/>
    </row>
    <row r="734" spans="16:21" ht="12.75">
      <c r="P734" s="190"/>
      <c r="Q734" s="190"/>
      <c r="R734" s="190"/>
      <c r="S734" s="190"/>
      <c r="T734" s="190"/>
      <c r="U734" s="190"/>
    </row>
    <row r="735" spans="16:21" ht="12.75">
      <c r="P735" s="190"/>
      <c r="Q735" s="190"/>
      <c r="R735" s="190"/>
      <c r="S735" s="190"/>
      <c r="T735" s="190"/>
      <c r="U735" s="190"/>
    </row>
    <row r="736" spans="16:21" ht="12.75">
      <c r="P736" s="190"/>
      <c r="Q736" s="190"/>
      <c r="R736" s="190"/>
      <c r="S736" s="190"/>
      <c r="T736" s="190"/>
      <c r="U736" s="190"/>
    </row>
    <row r="737" spans="16:21" ht="12.75">
      <c r="P737" s="190"/>
      <c r="Q737" s="190"/>
      <c r="R737" s="190"/>
      <c r="S737" s="190"/>
      <c r="T737" s="190"/>
      <c r="U737" s="190"/>
    </row>
    <row r="738" spans="16:21" ht="12.75">
      <c r="P738" s="190"/>
      <c r="Q738" s="190"/>
      <c r="R738" s="190"/>
      <c r="S738" s="190"/>
      <c r="T738" s="190"/>
      <c r="U738" s="190"/>
    </row>
    <row r="739" spans="16:21" ht="12.75">
      <c r="P739" s="190"/>
      <c r="Q739" s="190"/>
      <c r="R739" s="190"/>
      <c r="S739" s="190"/>
      <c r="T739" s="190"/>
      <c r="U739" s="190"/>
    </row>
    <row r="740" spans="16:21" ht="12.75">
      <c r="P740" s="190"/>
      <c r="Q740" s="190"/>
      <c r="R740" s="190"/>
      <c r="S740" s="190"/>
      <c r="T740" s="190"/>
      <c r="U740" s="190"/>
    </row>
    <row r="741" spans="16:21" ht="12.75">
      <c r="P741" s="190"/>
      <c r="Q741" s="190"/>
      <c r="R741" s="190"/>
      <c r="S741" s="190"/>
      <c r="T741" s="190"/>
      <c r="U741" s="190"/>
    </row>
    <row r="742" spans="16:21" ht="12.75">
      <c r="P742" s="190"/>
      <c r="Q742" s="190"/>
      <c r="R742" s="190"/>
      <c r="S742" s="190"/>
      <c r="T742" s="190"/>
      <c r="U742" s="190"/>
    </row>
    <row r="743" spans="16:21" ht="12.75">
      <c r="P743" s="190"/>
      <c r="Q743" s="190"/>
      <c r="R743" s="190"/>
      <c r="S743" s="190"/>
      <c r="T743" s="190"/>
      <c r="U743" s="190"/>
    </row>
    <row r="744" spans="16:21" ht="12.75">
      <c r="P744" s="190"/>
      <c r="Q744" s="190"/>
      <c r="R744" s="190"/>
      <c r="S744" s="190"/>
      <c r="T744" s="190"/>
      <c r="U744" s="190"/>
    </row>
    <row r="745" spans="16:21" ht="12.75">
      <c r="P745" s="190"/>
      <c r="Q745" s="190"/>
      <c r="R745" s="190"/>
      <c r="S745" s="190"/>
      <c r="T745" s="190"/>
      <c r="U745" s="190"/>
    </row>
    <row r="746" spans="16:21" ht="12.75">
      <c r="P746" s="190"/>
      <c r="Q746" s="190"/>
      <c r="R746" s="190"/>
      <c r="S746" s="190"/>
      <c r="T746" s="190"/>
      <c r="U746" s="190"/>
    </row>
    <row r="747" spans="16:21" ht="12.75">
      <c r="P747" s="190"/>
      <c r="Q747" s="190"/>
      <c r="R747" s="190"/>
      <c r="S747" s="190"/>
      <c r="T747" s="190"/>
      <c r="U747" s="190"/>
    </row>
    <row r="748" spans="16:21" ht="12.75">
      <c r="P748" s="190"/>
      <c r="Q748" s="190"/>
      <c r="R748" s="190"/>
      <c r="S748" s="190"/>
      <c r="T748" s="190"/>
      <c r="U748" s="190"/>
    </row>
    <row r="749" spans="16:21" ht="12.75">
      <c r="P749" s="190"/>
      <c r="Q749" s="190"/>
      <c r="R749" s="190"/>
      <c r="S749" s="190"/>
      <c r="T749" s="190"/>
      <c r="U749" s="190"/>
    </row>
    <row r="750" spans="16:21" ht="12.75">
      <c r="P750" s="190"/>
      <c r="Q750" s="190"/>
      <c r="R750" s="190"/>
      <c r="S750" s="190"/>
      <c r="T750" s="190"/>
      <c r="U750" s="190"/>
    </row>
    <row r="751" spans="16:21" ht="12.75">
      <c r="P751" s="190"/>
      <c r="Q751" s="190"/>
      <c r="R751" s="190"/>
      <c r="S751" s="190"/>
      <c r="T751" s="190"/>
      <c r="U751" s="190"/>
    </row>
    <row r="752" spans="16:21" ht="12.75">
      <c r="P752" s="190"/>
      <c r="Q752" s="190"/>
      <c r="R752" s="190"/>
      <c r="S752" s="190"/>
      <c r="T752" s="190"/>
      <c r="U752" s="190"/>
    </row>
    <row r="753" spans="16:21" ht="12.75">
      <c r="P753" s="190"/>
      <c r="Q753" s="190"/>
      <c r="R753" s="190"/>
      <c r="S753" s="190"/>
      <c r="T753" s="190"/>
      <c r="U753" s="190"/>
    </row>
    <row r="754" spans="16:21" ht="12.75">
      <c r="P754" s="190"/>
      <c r="Q754" s="190"/>
      <c r="R754" s="190"/>
      <c r="S754" s="190"/>
      <c r="T754" s="190"/>
      <c r="U754" s="190"/>
    </row>
    <row r="755" spans="16:21" ht="12.75">
      <c r="P755" s="190"/>
      <c r="Q755" s="190"/>
      <c r="R755" s="190"/>
      <c r="S755" s="190"/>
      <c r="T755" s="190"/>
      <c r="U755" s="190"/>
    </row>
    <row r="756" spans="16:21" ht="12.75">
      <c r="P756" s="190"/>
      <c r="Q756" s="190"/>
      <c r="R756" s="190"/>
      <c r="S756" s="190"/>
      <c r="T756" s="190"/>
      <c r="U756" s="190"/>
    </row>
    <row r="757" spans="16:21" ht="12.75">
      <c r="P757" s="190"/>
      <c r="Q757" s="190"/>
      <c r="R757" s="190"/>
      <c r="S757" s="190"/>
      <c r="T757" s="190"/>
      <c r="U757" s="190"/>
    </row>
    <row r="758" spans="16:21" ht="12.75">
      <c r="P758" s="190"/>
      <c r="Q758" s="190"/>
      <c r="R758" s="190"/>
      <c r="S758" s="190"/>
      <c r="T758" s="190"/>
      <c r="U758" s="190"/>
    </row>
    <row r="759" spans="16:21" ht="12.75">
      <c r="P759" s="190"/>
      <c r="Q759" s="190"/>
      <c r="R759" s="190"/>
      <c r="S759" s="190"/>
      <c r="T759" s="190"/>
      <c r="U759" s="190"/>
    </row>
    <row r="760" spans="16:21" ht="12.75">
      <c r="P760" s="190"/>
      <c r="Q760" s="190"/>
      <c r="R760" s="190"/>
      <c r="S760" s="190"/>
      <c r="T760" s="190"/>
      <c r="U760" s="190"/>
    </row>
    <row r="761" spans="16:21" ht="12.75">
      <c r="P761" s="190"/>
      <c r="Q761" s="190"/>
      <c r="R761" s="190"/>
      <c r="S761" s="190"/>
      <c r="T761" s="190"/>
      <c r="U761" s="190"/>
    </row>
    <row r="762" spans="16:21" ht="12.75">
      <c r="P762" s="190"/>
      <c r="Q762" s="190"/>
      <c r="R762" s="190"/>
      <c r="S762" s="190"/>
      <c r="T762" s="190"/>
      <c r="U762" s="190"/>
    </row>
    <row r="763" spans="16:21" ht="12.75">
      <c r="P763" s="190"/>
      <c r="Q763" s="190"/>
      <c r="R763" s="190"/>
      <c r="S763" s="190"/>
      <c r="T763" s="190"/>
      <c r="U763" s="190"/>
    </row>
    <row r="764" spans="16:21" ht="12.75">
      <c r="P764" s="190"/>
      <c r="Q764" s="190"/>
      <c r="R764" s="190"/>
      <c r="S764" s="190"/>
      <c r="T764" s="190"/>
      <c r="U764" s="190"/>
    </row>
    <row r="765" spans="16:21" ht="12.75">
      <c r="P765" s="190"/>
      <c r="Q765" s="190"/>
      <c r="R765" s="190"/>
      <c r="S765" s="190"/>
      <c r="T765" s="190"/>
      <c r="U765" s="190"/>
    </row>
    <row r="766" spans="16:21" ht="12.75">
      <c r="P766" s="190"/>
      <c r="Q766" s="190"/>
      <c r="R766" s="190"/>
      <c r="S766" s="190"/>
      <c r="T766" s="190"/>
      <c r="U766" s="190"/>
    </row>
    <row r="767" spans="16:21" ht="12.75">
      <c r="P767" s="190"/>
      <c r="Q767" s="190"/>
      <c r="R767" s="190"/>
      <c r="S767" s="190"/>
      <c r="T767" s="190"/>
      <c r="U767" s="190"/>
    </row>
    <row r="768" spans="16:21" ht="12.75">
      <c r="P768" s="190"/>
      <c r="Q768" s="190"/>
      <c r="R768" s="190"/>
      <c r="S768" s="190"/>
      <c r="T768" s="190"/>
      <c r="U768" s="190"/>
    </row>
    <row r="769" spans="16:21" ht="12.75">
      <c r="P769" s="190"/>
      <c r="Q769" s="190"/>
      <c r="R769" s="190"/>
      <c r="S769" s="190"/>
      <c r="T769" s="190"/>
      <c r="U769" s="190"/>
    </row>
    <row r="770" spans="16:21" ht="12.75">
      <c r="P770" s="190"/>
      <c r="Q770" s="190"/>
      <c r="R770" s="190"/>
      <c r="S770" s="190"/>
      <c r="T770" s="190"/>
      <c r="U770" s="190"/>
    </row>
    <row r="771" spans="16:21" ht="12.75">
      <c r="P771" s="190"/>
      <c r="Q771" s="190"/>
      <c r="R771" s="190"/>
      <c r="S771" s="190"/>
      <c r="T771" s="190"/>
      <c r="U771" s="190"/>
    </row>
    <row r="772" spans="16:21" ht="12.75">
      <c r="P772" s="190"/>
      <c r="Q772" s="190"/>
      <c r="R772" s="190"/>
      <c r="S772" s="190"/>
      <c r="T772" s="190"/>
      <c r="U772" s="190"/>
    </row>
    <row r="773" spans="16:21" ht="12.75">
      <c r="P773" s="190"/>
      <c r="Q773" s="190"/>
      <c r="R773" s="190"/>
      <c r="S773" s="190"/>
      <c r="T773" s="190"/>
      <c r="U773" s="190"/>
    </row>
    <row r="774" spans="16:21" ht="12.75">
      <c r="P774" s="190"/>
      <c r="Q774" s="190"/>
      <c r="R774" s="190"/>
      <c r="S774" s="190"/>
      <c r="T774" s="190"/>
      <c r="U774" s="190"/>
    </row>
    <row r="775" spans="16:21" ht="12.75">
      <c r="P775" s="190"/>
      <c r="Q775" s="190"/>
      <c r="R775" s="190"/>
      <c r="S775" s="190"/>
      <c r="T775" s="190"/>
      <c r="U775" s="190"/>
    </row>
    <row r="776" spans="16:21" ht="12.75">
      <c r="P776" s="190"/>
      <c r="Q776" s="190"/>
      <c r="R776" s="190"/>
      <c r="S776" s="190"/>
      <c r="T776" s="190"/>
      <c r="U776" s="190"/>
    </row>
    <row r="777" spans="16:21" ht="12.75">
      <c r="P777" s="190"/>
      <c r="Q777" s="190"/>
      <c r="R777" s="190"/>
      <c r="S777" s="190"/>
      <c r="T777" s="190"/>
      <c r="U777" s="190"/>
    </row>
    <row r="778" spans="16:21" ht="12.75">
      <c r="P778" s="190"/>
      <c r="Q778" s="190"/>
      <c r="R778" s="190"/>
      <c r="S778" s="190"/>
      <c r="T778" s="190"/>
      <c r="U778" s="190"/>
    </row>
    <row r="779" spans="16:21" ht="12.75">
      <c r="P779" s="190"/>
      <c r="Q779" s="190"/>
      <c r="R779" s="190"/>
      <c r="S779" s="190"/>
      <c r="T779" s="190"/>
      <c r="U779" s="190"/>
    </row>
    <row r="780" spans="16:21" ht="12.75">
      <c r="P780" s="190"/>
      <c r="Q780" s="190"/>
      <c r="R780" s="190"/>
      <c r="S780" s="190"/>
      <c r="T780" s="190"/>
      <c r="U780" s="190"/>
    </row>
    <row r="781" spans="16:21" ht="12.75">
      <c r="P781" s="190"/>
      <c r="Q781" s="190"/>
      <c r="R781" s="190"/>
      <c r="S781" s="190"/>
      <c r="T781" s="190"/>
      <c r="U781" s="190"/>
    </row>
    <row r="782" spans="16:21" ht="12.75">
      <c r="P782" s="190"/>
      <c r="Q782" s="190"/>
      <c r="R782" s="190"/>
      <c r="S782" s="190"/>
      <c r="T782" s="190"/>
      <c r="U782" s="190"/>
    </row>
    <row r="783" spans="16:21" ht="12.75">
      <c r="P783" s="190"/>
      <c r="Q783" s="190"/>
      <c r="R783" s="190"/>
      <c r="S783" s="190"/>
      <c r="T783" s="190"/>
      <c r="U783" s="190"/>
    </row>
    <row r="784" spans="16:21" ht="12.75">
      <c r="P784" s="190"/>
      <c r="Q784" s="190"/>
      <c r="R784" s="190"/>
      <c r="S784" s="190"/>
      <c r="T784" s="190"/>
      <c r="U784" s="190"/>
    </row>
    <row r="785" spans="16:21" ht="12.75">
      <c r="P785" s="190"/>
      <c r="Q785" s="190"/>
      <c r="R785" s="190"/>
      <c r="S785" s="190"/>
      <c r="T785" s="190"/>
      <c r="U785" s="190"/>
    </row>
    <row r="786" spans="16:21" ht="12.75">
      <c r="P786" s="190"/>
      <c r="Q786" s="190"/>
      <c r="R786" s="190"/>
      <c r="S786" s="190"/>
      <c r="T786" s="190"/>
      <c r="U786" s="190"/>
    </row>
    <row r="787" spans="16:21" ht="12.75">
      <c r="P787" s="190"/>
      <c r="Q787" s="190"/>
      <c r="R787" s="190"/>
      <c r="S787" s="190"/>
      <c r="T787" s="190"/>
      <c r="U787" s="190"/>
    </row>
    <row r="788" spans="16:21" ht="12.75">
      <c r="P788" s="190"/>
      <c r="Q788" s="190"/>
      <c r="R788" s="190"/>
      <c r="S788" s="190"/>
      <c r="T788" s="190"/>
      <c r="U788" s="190"/>
    </row>
    <row r="789" spans="16:21" ht="12.75">
      <c r="P789" s="190"/>
      <c r="Q789" s="190"/>
      <c r="R789" s="190"/>
      <c r="S789" s="190"/>
      <c r="T789" s="190"/>
      <c r="U789" s="190"/>
    </row>
    <row r="790" spans="16:21" ht="12.75">
      <c r="P790" s="190"/>
      <c r="Q790" s="190"/>
      <c r="R790" s="190"/>
      <c r="S790" s="190"/>
      <c r="T790" s="190"/>
      <c r="U790" s="190"/>
    </row>
    <row r="791" spans="16:21" ht="12.75">
      <c r="P791" s="190"/>
      <c r="Q791" s="190"/>
      <c r="R791" s="190"/>
      <c r="S791" s="190"/>
      <c r="T791" s="190"/>
      <c r="U791" s="190"/>
    </row>
    <row r="792" spans="16:21" ht="12.75">
      <c r="P792" s="190"/>
      <c r="Q792" s="190"/>
      <c r="R792" s="190"/>
      <c r="S792" s="190"/>
      <c r="T792" s="190"/>
      <c r="U792" s="190"/>
    </row>
    <row r="793" spans="16:21" ht="12.75">
      <c r="P793" s="190"/>
      <c r="Q793" s="190"/>
      <c r="R793" s="190"/>
      <c r="S793" s="190"/>
      <c r="T793" s="190"/>
      <c r="U793" s="190"/>
    </row>
    <row r="794" spans="16:21" ht="12.75">
      <c r="P794" s="190"/>
      <c r="Q794" s="190"/>
      <c r="R794" s="190"/>
      <c r="S794" s="190"/>
      <c r="T794" s="190"/>
      <c r="U794" s="190"/>
    </row>
    <row r="795" spans="16:21" ht="12.75">
      <c r="P795" s="190"/>
      <c r="Q795" s="190"/>
      <c r="R795" s="190"/>
      <c r="S795" s="190"/>
      <c r="T795" s="190"/>
      <c r="U795" s="190"/>
    </row>
    <row r="796" spans="16:21" ht="12.75">
      <c r="P796" s="190"/>
      <c r="Q796" s="190"/>
      <c r="R796" s="190"/>
      <c r="S796" s="190"/>
      <c r="T796" s="190"/>
      <c r="U796" s="190"/>
    </row>
    <row r="797" spans="16:21" ht="12.75">
      <c r="P797" s="190"/>
      <c r="Q797" s="190"/>
      <c r="R797" s="190"/>
      <c r="S797" s="190"/>
      <c r="T797" s="190"/>
      <c r="U797" s="190"/>
    </row>
    <row r="798" spans="16:21" ht="12.75">
      <c r="P798" s="190"/>
      <c r="Q798" s="190"/>
      <c r="R798" s="190"/>
      <c r="S798" s="190"/>
      <c r="T798" s="190"/>
      <c r="U798" s="190"/>
    </row>
    <row r="799" spans="16:21" ht="12.75">
      <c r="P799" s="190"/>
      <c r="Q799" s="190"/>
      <c r="R799" s="190"/>
      <c r="S799" s="190"/>
      <c r="T799" s="190"/>
      <c r="U799" s="190"/>
    </row>
    <row r="800" spans="16:21" ht="12.75">
      <c r="P800" s="190"/>
      <c r="Q800" s="190"/>
      <c r="R800" s="190"/>
      <c r="S800" s="190"/>
      <c r="T800" s="190"/>
      <c r="U800" s="190"/>
    </row>
    <row r="801" spans="16:21" ht="12.75">
      <c r="P801" s="190"/>
      <c r="Q801" s="190"/>
      <c r="R801" s="190"/>
      <c r="S801" s="190"/>
      <c r="T801" s="190"/>
      <c r="U801" s="190"/>
    </row>
    <row r="802" spans="16:21" ht="12.75">
      <c r="P802" s="190"/>
      <c r="Q802" s="190"/>
      <c r="R802" s="190"/>
      <c r="S802" s="190"/>
      <c r="T802" s="190"/>
      <c r="U802" s="190"/>
    </row>
    <row r="803" spans="16:21" ht="12.75">
      <c r="P803" s="190"/>
      <c r="Q803" s="190"/>
      <c r="R803" s="190"/>
      <c r="S803" s="190"/>
      <c r="T803" s="190"/>
      <c r="U803" s="190"/>
    </row>
    <row r="804" spans="16:21" ht="12.75">
      <c r="P804" s="190"/>
      <c r="Q804" s="190"/>
      <c r="R804" s="190"/>
      <c r="S804" s="190"/>
      <c r="T804" s="190"/>
      <c r="U804" s="190"/>
    </row>
    <row r="805" spans="16:21" ht="12.75">
      <c r="P805" s="190"/>
      <c r="Q805" s="190"/>
      <c r="R805" s="190"/>
      <c r="S805" s="190"/>
      <c r="T805" s="190"/>
      <c r="U805" s="190"/>
    </row>
    <row r="806" spans="16:21" ht="12.75">
      <c r="P806" s="190"/>
      <c r="Q806" s="190"/>
      <c r="R806" s="190"/>
      <c r="S806" s="190"/>
      <c r="T806" s="190"/>
      <c r="U806" s="190"/>
    </row>
    <row r="807" spans="16:21" ht="12.75">
      <c r="P807" s="190"/>
      <c r="Q807" s="190"/>
      <c r="R807" s="190"/>
      <c r="S807" s="190"/>
      <c r="T807" s="190"/>
      <c r="U807" s="190"/>
    </row>
    <row r="808" spans="16:21" ht="12.75">
      <c r="P808" s="190"/>
      <c r="Q808" s="190"/>
      <c r="R808" s="190"/>
      <c r="S808" s="190"/>
      <c r="T808" s="190"/>
      <c r="U808" s="190"/>
    </row>
    <row r="809" spans="16:21" ht="12.75">
      <c r="P809" s="190"/>
      <c r="Q809" s="190"/>
      <c r="R809" s="190"/>
      <c r="S809" s="190"/>
      <c r="T809" s="190"/>
      <c r="U809" s="190"/>
    </row>
    <row r="810" spans="16:21" ht="12.75">
      <c r="P810" s="190"/>
      <c r="Q810" s="190"/>
      <c r="R810" s="190"/>
      <c r="S810" s="190"/>
      <c r="T810" s="190"/>
      <c r="U810" s="190"/>
    </row>
    <row r="811" spans="16:21" ht="12.75">
      <c r="P811" s="190"/>
      <c r="Q811" s="190"/>
      <c r="R811" s="190"/>
      <c r="S811" s="190"/>
      <c r="T811" s="190"/>
      <c r="U811" s="190"/>
    </row>
    <row r="812" spans="16:21" ht="12.75">
      <c r="P812" s="190"/>
      <c r="Q812" s="190"/>
      <c r="R812" s="190"/>
      <c r="S812" s="190"/>
      <c r="T812" s="190"/>
      <c r="U812" s="190"/>
    </row>
    <row r="813" spans="16:21" ht="12.75">
      <c r="P813" s="190"/>
      <c r="Q813" s="190"/>
      <c r="R813" s="190"/>
      <c r="S813" s="190"/>
      <c r="T813" s="190"/>
      <c r="U813" s="190"/>
    </row>
    <row r="814" spans="16:21" ht="12.75">
      <c r="P814" s="190"/>
      <c r="Q814" s="190"/>
      <c r="R814" s="190"/>
      <c r="S814" s="190"/>
      <c r="T814" s="190"/>
      <c r="U814" s="190"/>
    </row>
    <row r="815" spans="16:21" ht="12.75">
      <c r="P815" s="190"/>
      <c r="Q815" s="190"/>
      <c r="R815" s="190"/>
      <c r="S815" s="190"/>
      <c r="T815" s="190"/>
      <c r="U815" s="190"/>
    </row>
    <row r="816" spans="16:21" ht="12.75">
      <c r="P816" s="190"/>
      <c r="Q816" s="190"/>
      <c r="R816" s="190"/>
      <c r="S816" s="190"/>
      <c r="T816" s="190"/>
      <c r="U816" s="190"/>
    </row>
    <row r="817" spans="16:21" ht="12.75">
      <c r="P817" s="190"/>
      <c r="Q817" s="190"/>
      <c r="R817" s="190"/>
      <c r="S817" s="190"/>
      <c r="T817" s="190"/>
      <c r="U817" s="190"/>
    </row>
    <row r="818" spans="16:21" ht="12.75">
      <c r="P818" s="190"/>
      <c r="Q818" s="190"/>
      <c r="R818" s="190"/>
      <c r="S818" s="190"/>
      <c r="T818" s="190"/>
      <c r="U818" s="190"/>
    </row>
    <row r="819" spans="16:21" ht="12.75">
      <c r="P819" s="190"/>
      <c r="Q819" s="190"/>
      <c r="R819" s="190"/>
      <c r="S819" s="190"/>
      <c r="T819" s="190"/>
      <c r="U819" s="190"/>
    </row>
    <row r="820" spans="16:21" ht="12.75">
      <c r="P820" s="190"/>
      <c r="Q820" s="190"/>
      <c r="R820" s="190"/>
      <c r="S820" s="190"/>
      <c r="T820" s="190"/>
      <c r="U820" s="190"/>
    </row>
    <row r="821" spans="16:21" ht="12.75">
      <c r="P821" s="190"/>
      <c r="Q821" s="190"/>
      <c r="R821" s="190"/>
      <c r="S821" s="190"/>
      <c r="T821" s="190"/>
      <c r="U821" s="190"/>
    </row>
    <row r="822" spans="16:21" ht="12.75">
      <c r="P822" s="190"/>
      <c r="Q822" s="190"/>
      <c r="R822" s="190"/>
      <c r="S822" s="190"/>
      <c r="T822" s="190"/>
      <c r="U822" s="190"/>
    </row>
    <row r="823" spans="16:21" ht="12.75">
      <c r="P823" s="190"/>
      <c r="Q823" s="190"/>
      <c r="R823" s="190"/>
      <c r="S823" s="190"/>
      <c r="T823" s="190"/>
      <c r="U823" s="190"/>
    </row>
    <row r="824" spans="16:21" ht="12.75">
      <c r="P824" s="190"/>
      <c r="Q824" s="190"/>
      <c r="R824" s="190"/>
      <c r="S824" s="190"/>
      <c r="T824" s="190"/>
      <c r="U824" s="190"/>
    </row>
    <row r="825" spans="16:21" ht="12.75">
      <c r="P825" s="190"/>
      <c r="Q825" s="190"/>
      <c r="R825" s="190"/>
      <c r="S825" s="190"/>
      <c r="T825" s="190"/>
      <c r="U825" s="190"/>
    </row>
    <row r="826" spans="16:21" ht="12.75">
      <c r="P826" s="190"/>
      <c r="Q826" s="190"/>
      <c r="R826" s="190"/>
      <c r="S826" s="190"/>
      <c r="T826" s="190"/>
      <c r="U826" s="190"/>
    </row>
    <row r="827" spans="16:21" ht="12.75">
      <c r="P827" s="190"/>
      <c r="Q827" s="190"/>
      <c r="R827" s="190"/>
      <c r="S827" s="190"/>
      <c r="T827" s="190"/>
      <c r="U827" s="190"/>
    </row>
    <row r="828" spans="16:21" ht="12.75">
      <c r="P828" s="190"/>
      <c r="Q828" s="190"/>
      <c r="R828" s="190"/>
      <c r="S828" s="190"/>
      <c r="T828" s="190"/>
      <c r="U828" s="190"/>
    </row>
    <row r="829" spans="16:21" ht="12.75">
      <c r="P829" s="190"/>
      <c r="Q829" s="190"/>
      <c r="R829" s="190"/>
      <c r="S829" s="190"/>
      <c r="T829" s="190"/>
      <c r="U829" s="190"/>
    </row>
    <row r="830" spans="16:21" ht="12.75">
      <c r="P830" s="190"/>
      <c r="Q830" s="190"/>
      <c r="R830" s="190"/>
      <c r="S830" s="190"/>
      <c r="T830" s="190"/>
      <c r="U830" s="190"/>
    </row>
    <row r="831" spans="16:21" ht="12.75">
      <c r="P831" s="190"/>
      <c r="Q831" s="190"/>
      <c r="R831" s="190"/>
      <c r="S831" s="190"/>
      <c r="T831" s="190"/>
      <c r="U831" s="190"/>
    </row>
    <row r="832" spans="16:21" ht="12.75">
      <c r="P832" s="190"/>
      <c r="Q832" s="190"/>
      <c r="R832" s="190"/>
      <c r="S832" s="190"/>
      <c r="T832" s="190"/>
      <c r="U832" s="190"/>
    </row>
    <row r="833" spans="16:21" ht="12.75">
      <c r="P833" s="190"/>
      <c r="Q833" s="190"/>
      <c r="R833" s="190"/>
      <c r="S833" s="190"/>
      <c r="T833" s="190"/>
      <c r="U833" s="190"/>
    </row>
    <row r="834" spans="16:21" ht="12.75">
      <c r="P834" s="190"/>
      <c r="Q834" s="190"/>
      <c r="R834" s="190"/>
      <c r="S834" s="190"/>
      <c r="T834" s="190"/>
      <c r="U834" s="190"/>
    </row>
    <row r="835" spans="16:21" ht="12.75">
      <c r="P835" s="190"/>
      <c r="Q835" s="190"/>
      <c r="R835" s="190"/>
      <c r="S835" s="190"/>
      <c r="T835" s="190"/>
      <c r="U835" s="190"/>
    </row>
    <row r="836" spans="16:21" ht="12.75">
      <c r="P836" s="190"/>
      <c r="Q836" s="190"/>
      <c r="R836" s="190"/>
      <c r="S836" s="190"/>
      <c r="T836" s="190"/>
      <c r="U836" s="190"/>
    </row>
    <row r="837" spans="16:21" ht="12.75">
      <c r="P837" s="190"/>
      <c r="Q837" s="190"/>
      <c r="R837" s="190"/>
      <c r="S837" s="190"/>
      <c r="T837" s="190"/>
      <c r="U837" s="190"/>
    </row>
    <row r="838" spans="16:21" ht="12.75">
      <c r="P838" s="190"/>
      <c r="Q838" s="190"/>
      <c r="R838" s="190"/>
      <c r="S838" s="190"/>
      <c r="T838" s="190"/>
      <c r="U838" s="190"/>
    </row>
    <row r="839" spans="16:21" ht="12.75">
      <c r="P839" s="190"/>
      <c r="Q839" s="190"/>
      <c r="R839" s="190"/>
      <c r="S839" s="190"/>
      <c r="T839" s="190"/>
      <c r="U839" s="190"/>
    </row>
    <row r="840" spans="16:21" ht="12.75">
      <c r="P840" s="190"/>
      <c r="Q840" s="190"/>
      <c r="R840" s="190"/>
      <c r="S840" s="190"/>
      <c r="T840" s="190"/>
      <c r="U840" s="190"/>
    </row>
    <row r="841" spans="16:21" ht="12.75">
      <c r="P841" s="190"/>
      <c r="Q841" s="190"/>
      <c r="R841" s="190"/>
      <c r="S841" s="190"/>
      <c r="T841" s="190"/>
      <c r="U841" s="190"/>
    </row>
    <row r="842" spans="16:21" ht="12.75">
      <c r="P842" s="190"/>
      <c r="Q842" s="190"/>
      <c r="R842" s="190"/>
      <c r="S842" s="190"/>
      <c r="T842" s="190"/>
      <c r="U842" s="190"/>
    </row>
    <row r="843" spans="16:21" ht="12.75">
      <c r="P843" s="190"/>
      <c r="Q843" s="190"/>
      <c r="R843" s="190"/>
      <c r="S843" s="190"/>
      <c r="T843" s="190"/>
      <c r="U843" s="190"/>
    </row>
    <row r="844" spans="16:21" ht="12.75">
      <c r="P844" s="190"/>
      <c r="Q844" s="190"/>
      <c r="R844" s="190"/>
      <c r="S844" s="190"/>
      <c r="T844" s="190"/>
      <c r="U844" s="190"/>
    </row>
    <row r="845" spans="16:21" ht="12.75">
      <c r="P845" s="190"/>
      <c r="Q845" s="190"/>
      <c r="R845" s="190"/>
      <c r="S845" s="190"/>
      <c r="T845" s="190"/>
      <c r="U845" s="190"/>
    </row>
    <row r="846" spans="16:21" ht="12.75">
      <c r="P846" s="190"/>
      <c r="Q846" s="190"/>
      <c r="R846" s="190"/>
      <c r="S846" s="190"/>
      <c r="T846" s="190"/>
      <c r="U846" s="190"/>
    </row>
    <row r="847" spans="16:21" ht="12.75">
      <c r="P847" s="190"/>
      <c r="Q847" s="190"/>
      <c r="R847" s="190"/>
      <c r="S847" s="190"/>
      <c r="T847" s="190"/>
      <c r="U847" s="190"/>
    </row>
    <row r="848" spans="16:21" ht="12.75">
      <c r="P848" s="190"/>
      <c r="Q848" s="190"/>
      <c r="R848" s="190"/>
      <c r="S848" s="190"/>
      <c r="T848" s="190"/>
      <c r="U848" s="190"/>
    </row>
    <row r="849" spans="16:21" ht="12.75">
      <c r="P849" s="190"/>
      <c r="Q849" s="190"/>
      <c r="R849" s="190"/>
      <c r="S849" s="190"/>
      <c r="T849" s="190"/>
      <c r="U849" s="190"/>
    </row>
    <row r="850" spans="16:21" ht="12.75">
      <c r="P850" s="190"/>
      <c r="Q850" s="190"/>
      <c r="R850" s="190"/>
      <c r="S850" s="190"/>
      <c r="T850" s="190"/>
      <c r="U850" s="190"/>
    </row>
    <row r="851" spans="16:21" ht="12.75">
      <c r="P851" s="190"/>
      <c r="Q851" s="190"/>
      <c r="R851" s="190"/>
      <c r="S851" s="190"/>
      <c r="T851" s="190"/>
      <c r="U851" s="190"/>
    </row>
    <row r="852" spans="16:21" ht="12.75">
      <c r="P852" s="190"/>
      <c r="Q852" s="190"/>
      <c r="R852" s="190"/>
      <c r="S852" s="190"/>
      <c r="T852" s="190"/>
      <c r="U852" s="190"/>
    </row>
    <row r="853" spans="16:21" ht="12.75">
      <c r="P853" s="190"/>
      <c r="Q853" s="190"/>
      <c r="R853" s="190"/>
      <c r="S853" s="190"/>
      <c r="T853" s="190"/>
      <c r="U853" s="190"/>
    </row>
    <row r="854" spans="16:21" ht="12.75">
      <c r="P854" s="190"/>
      <c r="Q854" s="190"/>
      <c r="R854" s="190"/>
      <c r="S854" s="190"/>
      <c r="T854" s="190"/>
      <c r="U854" s="190"/>
    </row>
    <row r="855" spans="16:21" ht="12.75">
      <c r="P855" s="190"/>
      <c r="Q855" s="190"/>
      <c r="R855" s="190"/>
      <c r="S855" s="190"/>
      <c r="T855" s="190"/>
      <c r="U855" s="190"/>
    </row>
    <row r="856" spans="16:21" ht="12.75">
      <c r="P856" s="190"/>
      <c r="Q856" s="190"/>
      <c r="R856" s="190"/>
      <c r="S856" s="190"/>
      <c r="T856" s="190"/>
      <c r="U856" s="190"/>
    </row>
    <row r="857" spans="16:21" ht="12.75">
      <c r="P857" s="190"/>
      <c r="Q857" s="190"/>
      <c r="R857" s="190"/>
      <c r="S857" s="190"/>
      <c r="T857" s="190"/>
      <c r="U857" s="190"/>
    </row>
    <row r="858" spans="16:21" ht="12.75">
      <c r="P858" s="190"/>
      <c r="Q858" s="190"/>
      <c r="R858" s="190"/>
      <c r="S858" s="190"/>
      <c r="T858" s="190"/>
      <c r="U858" s="190"/>
    </row>
    <row r="859" spans="16:21" ht="12.75">
      <c r="P859" s="190"/>
      <c r="Q859" s="190"/>
      <c r="R859" s="190"/>
      <c r="S859" s="190"/>
      <c r="T859" s="190"/>
      <c r="U859" s="190"/>
    </row>
    <row r="860" spans="16:21" ht="12.75">
      <c r="P860" s="190"/>
      <c r="Q860" s="190"/>
      <c r="R860" s="190"/>
      <c r="S860" s="190"/>
      <c r="T860" s="190"/>
      <c r="U860" s="190"/>
    </row>
    <row r="861" spans="16:21" ht="12.75">
      <c r="P861" s="190"/>
      <c r="Q861" s="190"/>
      <c r="R861" s="190"/>
      <c r="S861" s="190"/>
      <c r="T861" s="190"/>
      <c r="U861" s="190"/>
    </row>
    <row r="862" spans="16:21" ht="12.75">
      <c r="P862" s="190"/>
      <c r="Q862" s="190"/>
      <c r="R862" s="190"/>
      <c r="S862" s="190"/>
      <c r="T862" s="190"/>
      <c r="U862" s="190"/>
    </row>
    <row r="863" spans="16:21" ht="12.75">
      <c r="P863" s="190"/>
      <c r="Q863" s="190"/>
      <c r="R863" s="190"/>
      <c r="S863" s="190"/>
      <c r="T863" s="190"/>
      <c r="U863" s="190"/>
    </row>
    <row r="864" spans="16:21" ht="12.75">
      <c r="P864" s="190"/>
      <c r="Q864" s="190"/>
      <c r="R864" s="190"/>
      <c r="S864" s="190"/>
      <c r="T864" s="190"/>
      <c r="U864" s="190"/>
    </row>
    <row r="865" spans="16:21" ht="12.75">
      <c r="P865" s="190"/>
      <c r="Q865" s="190"/>
      <c r="R865" s="190"/>
      <c r="S865" s="190"/>
      <c r="T865" s="190"/>
      <c r="U865" s="190"/>
    </row>
    <row r="866" spans="16:21" ht="12.75">
      <c r="P866" s="190"/>
      <c r="Q866" s="190"/>
      <c r="R866" s="190"/>
      <c r="S866" s="190"/>
      <c r="T866" s="190"/>
      <c r="U866" s="190"/>
    </row>
    <row r="867" spans="16:21" ht="12.75">
      <c r="P867" s="190"/>
      <c r="Q867" s="190"/>
      <c r="R867" s="190"/>
      <c r="S867" s="190"/>
      <c r="T867" s="190"/>
      <c r="U867" s="190"/>
    </row>
    <row r="868" spans="16:21" ht="12.75">
      <c r="P868" s="190"/>
      <c r="Q868" s="190"/>
      <c r="R868" s="190"/>
      <c r="S868" s="190"/>
      <c r="T868" s="190"/>
      <c r="U868" s="190"/>
    </row>
    <row r="869" spans="16:21" ht="12.75">
      <c r="P869" s="190"/>
      <c r="Q869" s="190"/>
      <c r="R869" s="190"/>
      <c r="S869" s="190"/>
      <c r="T869" s="190"/>
      <c r="U869" s="190"/>
    </row>
    <row r="870" spans="16:21" ht="12.75">
      <c r="P870" s="190"/>
      <c r="Q870" s="190"/>
      <c r="R870" s="190"/>
      <c r="S870" s="190"/>
      <c r="T870" s="190"/>
      <c r="U870" s="190"/>
    </row>
    <row r="871" spans="16:21" ht="12.75">
      <c r="P871" s="190"/>
      <c r="Q871" s="190"/>
      <c r="R871" s="190"/>
      <c r="S871" s="190"/>
      <c r="T871" s="190"/>
      <c r="U871" s="190"/>
    </row>
    <row r="872" spans="16:21" ht="12.75">
      <c r="P872" s="190"/>
      <c r="Q872" s="190"/>
      <c r="R872" s="190"/>
      <c r="S872" s="190"/>
      <c r="T872" s="190"/>
      <c r="U872" s="190"/>
    </row>
    <row r="873" spans="16:21" ht="12.75">
      <c r="P873" s="190"/>
      <c r="Q873" s="190"/>
      <c r="R873" s="190"/>
      <c r="S873" s="190"/>
      <c r="T873" s="190"/>
      <c r="U873" s="190"/>
    </row>
    <row r="874" spans="16:21" ht="12.75">
      <c r="P874" s="190"/>
      <c r="Q874" s="190"/>
      <c r="R874" s="190"/>
      <c r="S874" s="190"/>
      <c r="T874" s="190"/>
      <c r="U874" s="190"/>
    </row>
    <row r="875" spans="16:21" ht="12.75">
      <c r="P875" s="190"/>
      <c r="Q875" s="190"/>
      <c r="R875" s="190"/>
      <c r="S875" s="190"/>
      <c r="T875" s="190"/>
      <c r="U875" s="190"/>
    </row>
    <row r="876" spans="16:21" ht="12.75">
      <c r="P876" s="190"/>
      <c r="Q876" s="190"/>
      <c r="R876" s="190"/>
      <c r="S876" s="190"/>
      <c r="T876" s="190"/>
      <c r="U876" s="190"/>
    </row>
    <row r="877" spans="16:21" ht="12.75">
      <c r="P877" s="190"/>
      <c r="Q877" s="190"/>
      <c r="R877" s="190"/>
      <c r="S877" s="190"/>
      <c r="T877" s="190"/>
      <c r="U877" s="190"/>
    </row>
    <row r="878" spans="16:21" ht="12.75">
      <c r="P878" s="190"/>
      <c r="Q878" s="190"/>
      <c r="R878" s="190"/>
      <c r="S878" s="190"/>
      <c r="T878" s="190"/>
      <c r="U878" s="190"/>
    </row>
    <row r="879" spans="16:21" ht="12.75">
      <c r="P879" s="190"/>
      <c r="Q879" s="190"/>
      <c r="R879" s="190"/>
      <c r="S879" s="190"/>
      <c r="T879" s="190"/>
      <c r="U879" s="190"/>
    </row>
    <row r="880" spans="16:21" ht="12.75">
      <c r="P880" s="190"/>
      <c r="Q880" s="190"/>
      <c r="R880" s="190"/>
      <c r="S880" s="190"/>
      <c r="T880" s="190"/>
      <c r="U880" s="190"/>
    </row>
    <row r="881" spans="16:21" ht="12.75">
      <c r="P881" s="190"/>
      <c r="Q881" s="190"/>
      <c r="R881" s="190"/>
      <c r="S881" s="190"/>
      <c r="T881" s="190"/>
      <c r="U881" s="190"/>
    </row>
    <row r="882" spans="16:21" ht="12.75">
      <c r="P882" s="190"/>
      <c r="Q882" s="190"/>
      <c r="R882" s="190"/>
      <c r="S882" s="190"/>
      <c r="T882" s="190"/>
      <c r="U882" s="190"/>
    </row>
    <row r="883" spans="16:21" ht="12.75">
      <c r="P883" s="190"/>
      <c r="Q883" s="190"/>
      <c r="R883" s="190"/>
      <c r="S883" s="190"/>
      <c r="T883" s="190"/>
      <c r="U883" s="190"/>
    </row>
    <row r="884" spans="16:21" ht="12.75">
      <c r="P884" s="190"/>
      <c r="Q884" s="190"/>
      <c r="R884" s="190"/>
      <c r="S884" s="190"/>
      <c r="T884" s="190"/>
      <c r="U884" s="190"/>
    </row>
    <row r="885" spans="16:21" ht="12.75">
      <c r="P885" s="190"/>
      <c r="Q885" s="190"/>
      <c r="R885" s="190"/>
      <c r="S885" s="190"/>
      <c r="T885" s="190"/>
      <c r="U885" s="190"/>
    </row>
    <row r="886" spans="16:21" ht="12.75">
      <c r="P886" s="190"/>
      <c r="Q886" s="190"/>
      <c r="R886" s="190"/>
      <c r="S886" s="190"/>
      <c r="T886" s="190"/>
      <c r="U886" s="190"/>
    </row>
    <row r="887" spans="16:21" ht="12.75">
      <c r="P887" s="190"/>
      <c r="Q887" s="190"/>
      <c r="R887" s="190"/>
      <c r="S887" s="190"/>
      <c r="T887" s="190"/>
      <c r="U887" s="190"/>
    </row>
    <row r="888" spans="16:21" ht="12.75">
      <c r="P888" s="190"/>
      <c r="Q888" s="190"/>
      <c r="R888" s="190"/>
      <c r="S888" s="190"/>
      <c r="T888" s="190"/>
      <c r="U888" s="190"/>
    </row>
    <row r="889" spans="16:21" ht="12.75">
      <c r="P889" s="190"/>
      <c r="Q889" s="190"/>
      <c r="R889" s="190"/>
      <c r="S889" s="190"/>
      <c r="T889" s="190"/>
      <c r="U889" s="190"/>
    </row>
    <row r="890" spans="16:21" ht="12.75">
      <c r="P890" s="190"/>
      <c r="Q890" s="190"/>
      <c r="R890" s="190"/>
      <c r="S890" s="190"/>
      <c r="T890" s="190"/>
      <c r="U890" s="190"/>
    </row>
    <row r="891" spans="16:21" ht="12.75">
      <c r="P891" s="190"/>
      <c r="Q891" s="190"/>
      <c r="R891" s="190"/>
      <c r="S891" s="190"/>
      <c r="T891" s="190"/>
      <c r="U891" s="190"/>
    </row>
    <row r="892" spans="16:21" ht="12.75">
      <c r="P892" s="190"/>
      <c r="Q892" s="190"/>
      <c r="R892" s="190"/>
      <c r="S892" s="190"/>
      <c r="T892" s="190"/>
      <c r="U892" s="190"/>
    </row>
    <row r="893" spans="16:21" ht="12.75">
      <c r="P893" s="190"/>
      <c r="Q893" s="190"/>
      <c r="R893" s="190"/>
      <c r="S893" s="190"/>
      <c r="T893" s="190"/>
      <c r="U893" s="190"/>
    </row>
    <row r="894" spans="16:21" ht="12.75">
      <c r="P894" s="190"/>
      <c r="Q894" s="190"/>
      <c r="R894" s="190"/>
      <c r="S894" s="190"/>
      <c r="T894" s="190"/>
      <c r="U894" s="190"/>
    </row>
    <row r="895" spans="16:21" ht="12.75">
      <c r="P895" s="190"/>
      <c r="Q895" s="190"/>
      <c r="R895" s="190"/>
      <c r="S895" s="190"/>
      <c r="T895" s="190"/>
      <c r="U895" s="190"/>
    </row>
    <row r="896" spans="16:21" ht="12.75">
      <c r="P896" s="190"/>
      <c r="Q896" s="190"/>
      <c r="R896" s="190"/>
      <c r="S896" s="190"/>
      <c r="T896" s="190"/>
      <c r="U896" s="190"/>
    </row>
    <row r="897" spans="16:21" ht="12.75">
      <c r="P897" s="190"/>
      <c r="Q897" s="190"/>
      <c r="R897" s="190"/>
      <c r="S897" s="190"/>
      <c r="T897" s="190"/>
      <c r="U897" s="190"/>
    </row>
    <row r="898" spans="16:21" ht="12.75">
      <c r="P898" s="190"/>
      <c r="Q898" s="190"/>
      <c r="R898" s="190"/>
      <c r="S898" s="190"/>
      <c r="T898" s="190"/>
      <c r="U898" s="190"/>
    </row>
    <row r="899" spans="16:21" ht="12.75">
      <c r="P899" s="190"/>
      <c r="Q899" s="190"/>
      <c r="R899" s="190"/>
      <c r="S899" s="190"/>
      <c r="T899" s="190"/>
      <c r="U899" s="190"/>
    </row>
    <row r="900" spans="16:21" ht="12.75">
      <c r="P900" s="190"/>
      <c r="Q900" s="190"/>
      <c r="R900" s="190"/>
      <c r="S900" s="190"/>
      <c r="T900" s="190"/>
      <c r="U900" s="190"/>
    </row>
    <row r="901" spans="16:21" ht="12.75">
      <c r="P901" s="190"/>
      <c r="Q901" s="190"/>
      <c r="R901" s="190"/>
      <c r="S901" s="190"/>
      <c r="T901" s="190"/>
      <c r="U901" s="190"/>
    </row>
    <row r="902" spans="16:21" ht="12.75">
      <c r="P902" s="190"/>
      <c r="Q902" s="190"/>
      <c r="R902" s="190"/>
      <c r="S902" s="190"/>
      <c r="T902" s="190"/>
      <c r="U902" s="190"/>
    </row>
    <row r="903" spans="16:21" ht="12.75">
      <c r="P903" s="190"/>
      <c r="Q903" s="190"/>
      <c r="R903" s="190"/>
      <c r="S903" s="190"/>
      <c r="T903" s="190"/>
      <c r="U903" s="190"/>
    </row>
    <row r="904" spans="16:21" ht="12.75">
      <c r="P904" s="190"/>
      <c r="Q904" s="190"/>
      <c r="R904" s="190"/>
      <c r="S904" s="190"/>
      <c r="T904" s="190"/>
      <c r="U904" s="190"/>
    </row>
    <row r="905" spans="16:21" ht="12.75">
      <c r="P905" s="190"/>
      <c r="Q905" s="190"/>
      <c r="R905" s="190"/>
      <c r="S905" s="190"/>
      <c r="T905" s="190"/>
      <c r="U905" s="190"/>
    </row>
    <row r="906" spans="16:21" ht="12.75">
      <c r="P906" s="190"/>
      <c r="Q906" s="190"/>
      <c r="R906" s="190"/>
      <c r="S906" s="190"/>
      <c r="T906" s="190"/>
      <c r="U906" s="190"/>
    </row>
    <row r="907" spans="16:21" ht="12.75">
      <c r="P907" s="190"/>
      <c r="Q907" s="190"/>
      <c r="R907" s="190"/>
      <c r="S907" s="190"/>
      <c r="T907" s="190"/>
      <c r="U907" s="190"/>
    </row>
    <row r="908" spans="16:21" ht="12.75">
      <c r="P908" s="190"/>
      <c r="Q908" s="190"/>
      <c r="R908" s="190"/>
      <c r="S908" s="190"/>
      <c r="T908" s="190"/>
      <c r="U908" s="190"/>
    </row>
    <row r="909" spans="16:21" ht="12.75">
      <c r="P909" s="190"/>
      <c r="Q909" s="190"/>
      <c r="R909" s="190"/>
      <c r="S909" s="190"/>
      <c r="T909" s="190"/>
      <c r="U909" s="190"/>
    </row>
    <row r="910" spans="16:21" ht="12.75">
      <c r="P910" s="190"/>
      <c r="Q910" s="190"/>
      <c r="R910" s="190"/>
      <c r="S910" s="190"/>
      <c r="T910" s="190"/>
      <c r="U910" s="190"/>
    </row>
    <row r="911" spans="16:21" ht="12.75">
      <c r="P911" s="190"/>
      <c r="Q911" s="190"/>
      <c r="R911" s="190"/>
      <c r="S911" s="190"/>
      <c r="T911" s="190"/>
      <c r="U911" s="190"/>
    </row>
    <row r="912" spans="16:21" ht="12.75">
      <c r="P912" s="190"/>
      <c r="Q912" s="190"/>
      <c r="R912" s="190"/>
      <c r="S912" s="190"/>
      <c r="T912" s="190"/>
      <c r="U912" s="190"/>
    </row>
    <row r="913" spans="16:21" ht="12.75">
      <c r="P913" s="190"/>
      <c r="Q913" s="190"/>
      <c r="R913" s="190"/>
      <c r="S913" s="190"/>
      <c r="T913" s="190"/>
      <c r="U913" s="190"/>
    </row>
    <row r="914" spans="16:21" ht="12.75">
      <c r="P914" s="190"/>
      <c r="Q914" s="190"/>
      <c r="R914" s="190"/>
      <c r="S914" s="190"/>
      <c r="T914" s="190"/>
      <c r="U914" s="190"/>
    </row>
    <row r="915" spans="16:21" ht="12.75">
      <c r="P915" s="190"/>
      <c r="Q915" s="190"/>
      <c r="R915" s="190"/>
      <c r="S915" s="190"/>
      <c r="T915" s="190"/>
      <c r="U915" s="190"/>
    </row>
    <row r="916" spans="16:21" ht="12.75">
      <c r="P916" s="190"/>
      <c r="Q916" s="190"/>
      <c r="R916" s="190"/>
      <c r="S916" s="190"/>
      <c r="T916" s="190"/>
      <c r="U916" s="190"/>
    </row>
    <row r="917" spans="16:21" ht="12.75">
      <c r="P917" s="190"/>
      <c r="Q917" s="190"/>
      <c r="R917" s="190"/>
      <c r="S917" s="190"/>
      <c r="T917" s="190"/>
      <c r="U917" s="190"/>
    </row>
    <row r="918" spans="16:21" ht="12.75">
      <c r="P918" s="190"/>
      <c r="Q918" s="190"/>
      <c r="R918" s="190"/>
      <c r="S918" s="190"/>
      <c r="T918" s="190"/>
      <c r="U918" s="190"/>
    </row>
    <row r="919" spans="16:21" ht="12.75">
      <c r="P919" s="190"/>
      <c r="Q919" s="190"/>
      <c r="R919" s="190"/>
      <c r="S919" s="190"/>
      <c r="T919" s="190"/>
      <c r="U919" s="190"/>
    </row>
    <row r="920" spans="16:21" ht="12.75">
      <c r="P920" s="190"/>
      <c r="Q920" s="190"/>
      <c r="R920" s="190"/>
      <c r="S920" s="190"/>
      <c r="T920" s="190"/>
      <c r="U920" s="190"/>
    </row>
    <row r="921" spans="16:21" ht="12.75">
      <c r="P921" s="190"/>
      <c r="Q921" s="190"/>
      <c r="R921" s="190"/>
      <c r="S921" s="190"/>
      <c r="T921" s="190"/>
      <c r="U921" s="190"/>
    </row>
    <row r="922" spans="16:21" ht="12.75">
      <c r="P922" s="190"/>
      <c r="Q922" s="190"/>
      <c r="R922" s="190"/>
      <c r="S922" s="190"/>
      <c r="T922" s="190"/>
      <c r="U922" s="190"/>
    </row>
    <row r="923" spans="16:21" ht="12.75">
      <c r="P923" s="190"/>
      <c r="Q923" s="190"/>
      <c r="R923" s="190"/>
      <c r="S923" s="190"/>
      <c r="T923" s="190"/>
      <c r="U923" s="190"/>
    </row>
    <row r="924" spans="16:21" ht="12.75">
      <c r="P924" s="190"/>
      <c r="Q924" s="190"/>
      <c r="R924" s="190"/>
      <c r="S924" s="190"/>
      <c r="T924" s="190"/>
      <c r="U924" s="190"/>
    </row>
    <row r="925" spans="16:21" ht="12.75">
      <c r="P925" s="190"/>
      <c r="Q925" s="190"/>
      <c r="R925" s="190"/>
      <c r="S925" s="190"/>
      <c r="T925" s="190"/>
      <c r="U925" s="190"/>
    </row>
    <row r="926" spans="16:21" ht="12.75">
      <c r="P926" s="190"/>
      <c r="Q926" s="190"/>
      <c r="R926" s="190"/>
      <c r="S926" s="190"/>
      <c r="T926" s="190"/>
      <c r="U926" s="190"/>
    </row>
    <row r="927" spans="16:21" ht="12.75">
      <c r="P927" s="190"/>
      <c r="Q927" s="190"/>
      <c r="R927" s="190"/>
      <c r="S927" s="190"/>
      <c r="T927" s="190"/>
      <c r="U927" s="190"/>
    </row>
    <row r="928" spans="16:21" ht="12.75">
      <c r="P928" s="190"/>
      <c r="Q928" s="190"/>
      <c r="R928" s="190"/>
      <c r="S928" s="190"/>
      <c r="T928" s="190"/>
      <c r="U928" s="190"/>
    </row>
    <row r="929" spans="16:21" ht="12.75">
      <c r="P929" s="190"/>
      <c r="Q929" s="190"/>
      <c r="R929" s="190"/>
      <c r="S929" s="190"/>
      <c r="T929" s="190"/>
      <c r="U929" s="190"/>
    </row>
    <row r="930" spans="16:21" ht="12.75">
      <c r="P930" s="190"/>
      <c r="Q930" s="190"/>
      <c r="R930" s="190"/>
      <c r="S930" s="190"/>
      <c r="T930" s="190"/>
      <c r="U930" s="190"/>
    </row>
    <row r="931" spans="16:21" ht="12.75">
      <c r="P931" s="190"/>
      <c r="Q931" s="190"/>
      <c r="R931" s="190"/>
      <c r="S931" s="190"/>
      <c r="T931" s="190"/>
      <c r="U931" s="190"/>
    </row>
    <row r="932" spans="16:21" ht="12.75">
      <c r="P932" s="190"/>
      <c r="Q932" s="190"/>
      <c r="R932" s="190"/>
      <c r="S932" s="190"/>
      <c r="T932" s="190"/>
      <c r="U932" s="190"/>
    </row>
    <row r="933" spans="16:21" ht="12.75">
      <c r="P933" s="190"/>
      <c r="Q933" s="190"/>
      <c r="R933" s="190"/>
      <c r="S933" s="190"/>
      <c r="T933" s="190"/>
      <c r="U933" s="190"/>
    </row>
    <row r="934" spans="16:21" ht="12.75">
      <c r="P934" s="190"/>
      <c r="Q934" s="190"/>
      <c r="R934" s="190"/>
      <c r="S934" s="190"/>
      <c r="T934" s="190"/>
      <c r="U934" s="190"/>
    </row>
    <row r="935" spans="16:21" ht="12.75">
      <c r="P935" s="190"/>
      <c r="Q935" s="190"/>
      <c r="R935" s="190"/>
      <c r="S935" s="190"/>
      <c r="T935" s="190"/>
      <c r="U935" s="190"/>
    </row>
    <row r="936" spans="16:21" ht="12.75">
      <c r="P936" s="190"/>
      <c r="Q936" s="190"/>
      <c r="R936" s="190"/>
      <c r="S936" s="190"/>
      <c r="T936" s="190"/>
      <c r="U936" s="190"/>
    </row>
    <row r="937" spans="16:21" ht="12.75">
      <c r="P937" s="190"/>
      <c r="Q937" s="190"/>
      <c r="R937" s="190"/>
      <c r="S937" s="190"/>
      <c r="T937" s="190"/>
      <c r="U937" s="190"/>
    </row>
    <row r="938" spans="16:21" ht="12.75">
      <c r="P938" s="190"/>
      <c r="Q938" s="190"/>
      <c r="R938" s="190"/>
      <c r="S938" s="190"/>
      <c r="T938" s="190"/>
      <c r="U938" s="190"/>
    </row>
    <row r="939" spans="16:21" ht="12.75">
      <c r="P939" s="190"/>
      <c r="Q939" s="190"/>
      <c r="R939" s="190"/>
      <c r="S939" s="190"/>
      <c r="T939" s="190"/>
      <c r="U939" s="190"/>
    </row>
    <row r="940" spans="16:21" ht="12.75">
      <c r="P940" s="190"/>
      <c r="Q940" s="190"/>
      <c r="R940" s="190"/>
      <c r="S940" s="190"/>
      <c r="T940" s="190"/>
      <c r="U940" s="190"/>
    </row>
    <row r="941" spans="16:21" ht="12.75">
      <c r="P941" s="190"/>
      <c r="Q941" s="190"/>
      <c r="R941" s="190"/>
      <c r="S941" s="190"/>
      <c r="T941" s="190"/>
      <c r="U941" s="190"/>
    </row>
    <row r="942" spans="16:21" ht="12.75">
      <c r="P942" s="190"/>
      <c r="Q942" s="190"/>
      <c r="R942" s="190"/>
      <c r="S942" s="190"/>
      <c r="T942" s="190"/>
      <c r="U942" s="190"/>
    </row>
    <row r="943" spans="16:21" ht="12.75">
      <c r="P943" s="190"/>
      <c r="Q943" s="190"/>
      <c r="R943" s="190"/>
      <c r="S943" s="190"/>
      <c r="T943" s="190"/>
      <c r="U943" s="190"/>
    </row>
    <row r="944" spans="16:21" ht="12.75">
      <c r="P944" s="190"/>
      <c r="Q944" s="190"/>
      <c r="R944" s="190"/>
      <c r="S944" s="190"/>
      <c r="T944" s="190"/>
      <c r="U944" s="190"/>
    </row>
    <row r="945" spans="16:21" ht="12.75">
      <c r="P945" s="190"/>
      <c r="Q945" s="190"/>
      <c r="R945" s="190"/>
      <c r="S945" s="190"/>
      <c r="T945" s="190"/>
      <c r="U945" s="190"/>
    </row>
    <row r="946" spans="16:21" ht="12.75">
      <c r="P946" s="190"/>
      <c r="Q946" s="190"/>
      <c r="R946" s="190"/>
      <c r="S946" s="190"/>
      <c r="T946" s="190"/>
      <c r="U946" s="190"/>
    </row>
    <row r="947" spans="16:21" ht="12.75">
      <c r="P947" s="190"/>
      <c r="Q947" s="190"/>
      <c r="R947" s="190"/>
      <c r="S947" s="190"/>
      <c r="T947" s="190"/>
      <c r="U947" s="190"/>
    </row>
    <row r="948" spans="16:21" ht="12.75">
      <c r="P948" s="190"/>
      <c r="Q948" s="190"/>
      <c r="R948" s="190"/>
      <c r="S948" s="190"/>
      <c r="T948" s="190"/>
      <c r="U948" s="190"/>
    </row>
    <row r="949" spans="16:21" ht="12.75">
      <c r="P949" s="190"/>
      <c r="Q949" s="190"/>
      <c r="R949" s="190"/>
      <c r="S949" s="190"/>
      <c r="T949" s="190"/>
      <c r="U949" s="190"/>
    </row>
    <row r="950" spans="16:21" ht="12.75">
      <c r="P950" s="190"/>
      <c r="Q950" s="190"/>
      <c r="R950" s="190"/>
      <c r="S950" s="190"/>
      <c r="T950" s="190"/>
      <c r="U950" s="190"/>
    </row>
    <row r="951" spans="16:21" ht="12.75">
      <c r="P951" s="190"/>
      <c r="Q951" s="190"/>
      <c r="R951" s="190"/>
      <c r="S951" s="190"/>
      <c r="T951" s="190"/>
      <c r="U951" s="190"/>
    </row>
    <row r="952" spans="16:21" ht="12.75">
      <c r="P952" s="190"/>
      <c r="Q952" s="190"/>
      <c r="R952" s="190"/>
      <c r="S952" s="190"/>
      <c r="T952" s="190"/>
      <c r="U952" s="190"/>
    </row>
    <row r="953" spans="16:21" ht="12.75">
      <c r="P953" s="190"/>
      <c r="Q953" s="190"/>
      <c r="R953" s="190"/>
      <c r="S953" s="190"/>
      <c r="T953" s="190"/>
      <c r="U953" s="190"/>
    </row>
    <row r="954" spans="16:21" ht="12.75">
      <c r="P954" s="190"/>
      <c r="Q954" s="190"/>
      <c r="R954" s="190"/>
      <c r="S954" s="190"/>
      <c r="T954" s="190"/>
      <c r="U954" s="190"/>
    </row>
    <row r="955" spans="16:21" ht="12.75">
      <c r="P955" s="190"/>
      <c r="Q955" s="190"/>
      <c r="R955" s="190"/>
      <c r="S955" s="190"/>
      <c r="T955" s="190"/>
      <c r="U955" s="190"/>
    </row>
    <row r="956" spans="16:21" ht="12.75">
      <c r="P956" s="190"/>
      <c r="Q956" s="190"/>
      <c r="R956" s="190"/>
      <c r="S956" s="190"/>
      <c r="T956" s="190"/>
      <c r="U956" s="190"/>
    </row>
    <row r="957" spans="16:21" ht="12.75">
      <c r="P957" s="190"/>
      <c r="Q957" s="190"/>
      <c r="R957" s="190"/>
      <c r="S957" s="190"/>
      <c r="T957" s="190"/>
      <c r="U957" s="190"/>
    </row>
    <row r="958" spans="16:21" ht="12.75">
      <c r="P958" s="190"/>
      <c r="Q958" s="190"/>
      <c r="R958" s="190"/>
      <c r="S958" s="190"/>
      <c r="T958" s="190"/>
      <c r="U958" s="190"/>
    </row>
    <row r="959" spans="16:21" ht="12.75">
      <c r="P959" s="190"/>
      <c r="Q959" s="190"/>
      <c r="R959" s="190"/>
      <c r="S959" s="190"/>
      <c r="T959" s="190"/>
      <c r="U959" s="190"/>
    </row>
    <row r="960" spans="16:21" ht="12.75">
      <c r="P960" s="190"/>
      <c r="Q960" s="190"/>
      <c r="R960" s="190"/>
      <c r="S960" s="190"/>
      <c r="T960" s="190"/>
      <c r="U960" s="190"/>
    </row>
    <row r="961" spans="16:21" ht="12.75">
      <c r="P961" s="190"/>
      <c r="Q961" s="190"/>
      <c r="R961" s="190"/>
      <c r="S961" s="190"/>
      <c r="T961" s="190"/>
      <c r="U961" s="190"/>
    </row>
    <row r="962" spans="16:21" ht="12.75">
      <c r="P962" s="190"/>
      <c r="Q962" s="190"/>
      <c r="R962" s="190"/>
      <c r="S962" s="190"/>
      <c r="T962" s="190"/>
      <c r="U962" s="190"/>
    </row>
    <row r="963" spans="16:21" ht="12.75">
      <c r="P963" s="190"/>
      <c r="Q963" s="190"/>
      <c r="R963" s="190"/>
      <c r="S963" s="190"/>
      <c r="T963" s="190"/>
      <c r="U963" s="190"/>
    </row>
    <row r="964" spans="16:21" ht="12.75">
      <c r="P964" s="190"/>
      <c r="Q964" s="190"/>
      <c r="R964" s="190"/>
      <c r="S964" s="190"/>
      <c r="T964" s="190"/>
      <c r="U964" s="190"/>
    </row>
    <row r="965" spans="16:21" ht="12.75">
      <c r="P965" s="190"/>
      <c r="Q965" s="190"/>
      <c r="R965" s="190"/>
      <c r="S965" s="190"/>
      <c r="T965" s="190"/>
      <c r="U965" s="190"/>
    </row>
    <row r="966" spans="16:21" ht="12.75">
      <c r="P966" s="190"/>
      <c r="Q966" s="190"/>
      <c r="R966" s="190"/>
      <c r="S966" s="190"/>
      <c r="T966" s="190"/>
      <c r="U966" s="190"/>
    </row>
    <row r="967" spans="16:21" ht="12.75">
      <c r="P967" s="190"/>
      <c r="Q967" s="190"/>
      <c r="R967" s="190"/>
      <c r="S967" s="190"/>
      <c r="T967" s="190"/>
      <c r="U967" s="190"/>
    </row>
    <row r="968" spans="16:21" ht="12.75">
      <c r="P968" s="190"/>
      <c r="Q968" s="190"/>
      <c r="R968" s="190"/>
      <c r="S968" s="190"/>
      <c r="T968" s="190"/>
      <c r="U968" s="190"/>
    </row>
    <row r="969" spans="16:21" ht="12.75">
      <c r="P969" s="190"/>
      <c r="Q969" s="190"/>
      <c r="R969" s="190"/>
      <c r="S969" s="190"/>
      <c r="T969" s="190"/>
      <c r="U969" s="190"/>
    </row>
    <row r="970" spans="16:21" ht="12.75">
      <c r="P970" s="190"/>
      <c r="Q970" s="190"/>
      <c r="R970" s="190"/>
      <c r="S970" s="190"/>
      <c r="T970" s="190"/>
      <c r="U970" s="190"/>
    </row>
    <row r="971" spans="16:21" ht="12.75">
      <c r="P971" s="190"/>
      <c r="Q971" s="190"/>
      <c r="R971" s="190"/>
      <c r="S971" s="190"/>
      <c r="T971" s="190"/>
      <c r="U971" s="190"/>
    </row>
    <row r="972" spans="16:21" ht="12.75">
      <c r="P972" s="190"/>
      <c r="Q972" s="190"/>
      <c r="R972" s="190"/>
      <c r="S972" s="190"/>
      <c r="T972" s="190"/>
      <c r="U972" s="190"/>
    </row>
    <row r="973" spans="16:21" ht="12.75">
      <c r="P973" s="190"/>
      <c r="Q973" s="190"/>
      <c r="R973" s="190"/>
      <c r="S973" s="190"/>
      <c r="T973" s="190"/>
      <c r="U973" s="190"/>
    </row>
    <row r="974" spans="16:21" ht="12.75">
      <c r="P974" s="190"/>
      <c r="Q974" s="190"/>
      <c r="R974" s="190"/>
      <c r="S974" s="190"/>
      <c r="T974" s="190"/>
      <c r="U974" s="190"/>
    </row>
    <row r="975" spans="16:21" ht="12.75">
      <c r="P975" s="190"/>
      <c r="Q975" s="190"/>
      <c r="R975" s="190"/>
      <c r="S975" s="190"/>
      <c r="T975" s="190"/>
      <c r="U975" s="190"/>
    </row>
    <row r="976" spans="16:21" ht="12.75">
      <c r="P976" s="190"/>
      <c r="Q976" s="190"/>
      <c r="R976" s="190"/>
      <c r="S976" s="190"/>
      <c r="T976" s="190"/>
      <c r="U976" s="190"/>
    </row>
    <row r="977" spans="16:21" ht="12.75">
      <c r="P977" s="190"/>
      <c r="Q977" s="190"/>
      <c r="R977" s="190"/>
      <c r="S977" s="190"/>
      <c r="T977" s="190"/>
      <c r="U977" s="190"/>
    </row>
    <row r="978" spans="16:21" ht="12.75">
      <c r="P978" s="190"/>
      <c r="Q978" s="190"/>
      <c r="R978" s="190"/>
      <c r="S978" s="190"/>
      <c r="T978" s="190"/>
      <c r="U978" s="190"/>
    </row>
    <row r="979" spans="16:21" ht="12.75">
      <c r="P979" s="190"/>
      <c r="Q979" s="190"/>
      <c r="R979" s="190"/>
      <c r="S979" s="190"/>
      <c r="T979" s="190"/>
      <c r="U979" s="190"/>
    </row>
    <row r="980" spans="16:21" ht="12.75">
      <c r="P980" s="190"/>
      <c r="Q980" s="190"/>
      <c r="R980" s="190"/>
      <c r="S980" s="190"/>
      <c r="T980" s="190"/>
      <c r="U980" s="190"/>
    </row>
    <row r="981" spans="16:21" ht="12.75">
      <c r="P981" s="190"/>
      <c r="Q981" s="190"/>
      <c r="R981" s="190"/>
      <c r="S981" s="190"/>
      <c r="T981" s="190"/>
      <c r="U981" s="190"/>
    </row>
    <row r="982" spans="16:21" ht="12.75">
      <c r="P982" s="190"/>
      <c r="Q982" s="190"/>
      <c r="R982" s="190"/>
      <c r="S982" s="190"/>
      <c r="T982" s="190"/>
      <c r="U982" s="190"/>
    </row>
    <row r="983" spans="16:21" ht="12.75">
      <c r="P983" s="190"/>
      <c r="Q983" s="190"/>
      <c r="R983" s="190"/>
      <c r="S983" s="190"/>
      <c r="T983" s="190"/>
      <c r="U983" s="190"/>
    </row>
    <row r="984" spans="16:21" ht="12.75">
      <c r="P984" s="190"/>
      <c r="Q984" s="190"/>
      <c r="R984" s="190"/>
      <c r="S984" s="190"/>
      <c r="T984" s="190"/>
      <c r="U984" s="190"/>
    </row>
    <row r="985" spans="16:21" ht="12.75">
      <c r="P985" s="190"/>
      <c r="Q985" s="190"/>
      <c r="R985" s="190"/>
      <c r="S985" s="190"/>
      <c r="T985" s="190"/>
      <c r="U985" s="190"/>
    </row>
    <row r="986" spans="16:21" ht="12.75">
      <c r="P986" s="190"/>
      <c r="Q986" s="190"/>
      <c r="R986" s="190"/>
      <c r="S986" s="190"/>
      <c r="T986" s="190"/>
      <c r="U986" s="190"/>
    </row>
    <row r="987" spans="16:21" ht="12.75">
      <c r="P987" s="190"/>
      <c r="Q987" s="190"/>
      <c r="R987" s="190"/>
      <c r="S987" s="190"/>
      <c r="T987" s="190"/>
      <c r="U987" s="190"/>
    </row>
    <row r="988" spans="16:21" ht="12.75">
      <c r="P988" s="190"/>
      <c r="Q988" s="190"/>
      <c r="R988" s="190"/>
      <c r="S988" s="190"/>
      <c r="T988" s="190"/>
      <c r="U988" s="190"/>
    </row>
    <row r="989" spans="16:21" ht="12.75">
      <c r="P989" s="190"/>
      <c r="Q989" s="190"/>
      <c r="R989" s="190"/>
      <c r="S989" s="190"/>
      <c r="T989" s="190"/>
      <c r="U989" s="190"/>
    </row>
    <row r="990" spans="16:21" ht="12.75">
      <c r="P990" s="190"/>
      <c r="Q990" s="190"/>
      <c r="R990" s="190"/>
      <c r="S990" s="190"/>
      <c r="T990" s="190"/>
      <c r="U990" s="190"/>
    </row>
    <row r="991" spans="16:21" ht="12.75">
      <c r="P991" s="190"/>
      <c r="Q991" s="190"/>
      <c r="R991" s="190"/>
      <c r="S991" s="190"/>
      <c r="T991" s="190"/>
      <c r="U991" s="190"/>
    </row>
    <row r="992" spans="16:21" ht="12.75">
      <c r="P992" s="190"/>
      <c r="Q992" s="190"/>
      <c r="R992" s="190"/>
      <c r="S992" s="190"/>
      <c r="T992" s="190"/>
      <c r="U992" s="190"/>
    </row>
    <row r="993" spans="16:21" ht="12.75">
      <c r="P993" s="190"/>
      <c r="Q993" s="190"/>
      <c r="R993" s="190"/>
      <c r="S993" s="190"/>
      <c r="T993" s="190"/>
      <c r="U993" s="190"/>
    </row>
    <row r="994" spans="16:21" ht="12.75">
      <c r="P994" s="190"/>
      <c r="Q994" s="190"/>
      <c r="R994" s="190"/>
      <c r="S994" s="190"/>
      <c r="T994" s="190"/>
      <c r="U994" s="190"/>
    </row>
    <row r="995" spans="16:21" ht="12.75">
      <c r="P995" s="190"/>
      <c r="Q995" s="190"/>
      <c r="R995" s="190"/>
      <c r="S995" s="190"/>
      <c r="T995" s="190"/>
      <c r="U995" s="190"/>
    </row>
    <row r="996" spans="16:21" ht="12.75">
      <c r="P996" s="190"/>
      <c r="Q996" s="190"/>
      <c r="R996" s="190"/>
      <c r="S996" s="190"/>
      <c r="T996" s="190"/>
      <c r="U996" s="190"/>
    </row>
    <row r="997" spans="16:21" ht="12.75">
      <c r="P997" s="190"/>
      <c r="Q997" s="190"/>
      <c r="R997" s="190"/>
      <c r="S997" s="190"/>
      <c r="T997" s="190"/>
      <c r="U997" s="190"/>
    </row>
    <row r="998" spans="16:21" ht="12.75">
      <c r="P998" s="190"/>
      <c r="Q998" s="190"/>
      <c r="R998" s="190"/>
      <c r="S998" s="190"/>
      <c r="T998" s="190"/>
      <c r="U998" s="190"/>
    </row>
    <row r="999" spans="16:21" ht="12.75">
      <c r="P999" s="190"/>
      <c r="Q999" s="190"/>
      <c r="R999" s="190"/>
      <c r="S999" s="190"/>
      <c r="T999" s="190"/>
      <c r="U999" s="190"/>
    </row>
    <row r="1000" spans="16:21" ht="12.75">
      <c r="P1000" s="190"/>
      <c r="Q1000" s="190"/>
      <c r="R1000" s="190"/>
      <c r="S1000" s="190"/>
      <c r="T1000" s="190"/>
      <c r="U1000" s="190"/>
    </row>
    <row r="1001" spans="16:21" ht="12.75">
      <c r="P1001" s="190"/>
      <c r="Q1001" s="190"/>
      <c r="R1001" s="190"/>
      <c r="S1001" s="190"/>
      <c r="T1001" s="190"/>
      <c r="U1001" s="190"/>
    </row>
    <row r="1002" spans="16:21" ht="12.75">
      <c r="P1002" s="190"/>
      <c r="Q1002" s="190"/>
      <c r="R1002" s="190"/>
      <c r="S1002" s="190"/>
      <c r="T1002" s="190"/>
      <c r="U1002" s="190"/>
    </row>
    <row r="1003" spans="16:21" ht="12.75">
      <c r="P1003" s="190"/>
      <c r="Q1003" s="190"/>
      <c r="R1003" s="190"/>
      <c r="S1003" s="190"/>
      <c r="T1003" s="190"/>
      <c r="U1003" s="190"/>
    </row>
    <row r="1004" spans="16:21" ht="12.75">
      <c r="P1004" s="190"/>
      <c r="Q1004" s="190"/>
      <c r="R1004" s="190"/>
      <c r="S1004" s="190"/>
      <c r="T1004" s="190"/>
      <c r="U1004" s="190"/>
    </row>
    <row r="1005" spans="16:21" ht="12.75">
      <c r="P1005" s="190"/>
      <c r="Q1005" s="190"/>
      <c r="R1005" s="190"/>
      <c r="S1005" s="190"/>
      <c r="T1005" s="190"/>
      <c r="U1005" s="190"/>
    </row>
    <row r="1006" spans="16:21" ht="12.75">
      <c r="P1006" s="190"/>
      <c r="Q1006" s="190"/>
      <c r="R1006" s="190"/>
      <c r="S1006" s="190"/>
      <c r="T1006" s="190"/>
      <c r="U1006" s="190"/>
    </row>
    <row r="1007" spans="16:21" ht="12.75">
      <c r="P1007" s="190"/>
      <c r="Q1007" s="190"/>
      <c r="R1007" s="190"/>
      <c r="S1007" s="190"/>
      <c r="T1007" s="190"/>
      <c r="U1007" s="190"/>
    </row>
    <row r="1008" spans="16:21" ht="12.75">
      <c r="P1008" s="190"/>
      <c r="Q1008" s="190"/>
      <c r="R1008" s="190"/>
      <c r="S1008" s="190"/>
      <c r="T1008" s="190"/>
      <c r="U1008" s="190"/>
    </row>
    <row r="1009" spans="16:21" ht="12.75">
      <c r="P1009" s="190"/>
      <c r="Q1009" s="190"/>
      <c r="R1009" s="190"/>
      <c r="S1009" s="190"/>
      <c r="T1009" s="190"/>
      <c r="U1009" s="190"/>
    </row>
    <row r="1010" spans="16:21" ht="12.75">
      <c r="P1010" s="190"/>
      <c r="Q1010" s="190"/>
      <c r="R1010" s="190"/>
      <c r="S1010" s="190"/>
      <c r="T1010" s="190"/>
      <c r="U1010" s="190"/>
    </row>
    <row r="1011" spans="16:21" ht="12.75">
      <c r="P1011" s="190"/>
      <c r="Q1011" s="190"/>
      <c r="R1011" s="190"/>
      <c r="S1011" s="190"/>
      <c r="T1011" s="190"/>
      <c r="U1011" s="190"/>
    </row>
    <row r="1012" spans="16:21" ht="12.75">
      <c r="P1012" s="190"/>
      <c r="Q1012" s="190"/>
      <c r="R1012" s="190"/>
      <c r="S1012" s="190"/>
      <c r="T1012" s="190"/>
      <c r="U1012" s="190"/>
    </row>
    <row r="1013" spans="16:21" ht="12.75">
      <c r="P1013" s="190"/>
      <c r="Q1013" s="190"/>
      <c r="R1013" s="190"/>
      <c r="S1013" s="190"/>
      <c r="T1013" s="190"/>
      <c r="U1013" s="190"/>
    </row>
    <row r="1014" spans="16:21" ht="12.75">
      <c r="P1014" s="190"/>
      <c r="Q1014" s="190"/>
      <c r="R1014" s="190"/>
      <c r="S1014" s="190"/>
      <c r="T1014" s="190"/>
      <c r="U1014" s="190"/>
    </row>
    <row r="1015" spans="16:21" ht="12.75">
      <c r="P1015" s="190"/>
      <c r="Q1015" s="190"/>
      <c r="R1015" s="190"/>
      <c r="S1015" s="190"/>
      <c r="T1015" s="190"/>
      <c r="U1015" s="190"/>
    </row>
    <row r="1016" spans="16:21" ht="12.75">
      <c r="P1016" s="190"/>
      <c r="Q1016" s="190"/>
      <c r="R1016" s="190"/>
      <c r="S1016" s="190"/>
      <c r="T1016" s="190"/>
      <c r="U1016" s="190"/>
    </row>
    <row r="1017" spans="16:21" ht="12.75">
      <c r="P1017" s="190"/>
      <c r="Q1017" s="190"/>
      <c r="R1017" s="190"/>
      <c r="S1017" s="190"/>
      <c r="T1017" s="190"/>
      <c r="U1017" s="190"/>
    </row>
    <row r="1018" spans="16:21" ht="12.75">
      <c r="P1018" s="190"/>
      <c r="Q1018" s="190"/>
      <c r="R1018" s="190"/>
      <c r="S1018" s="190"/>
      <c r="T1018" s="190"/>
      <c r="U1018" s="190"/>
    </row>
    <row r="1019" spans="16:21" ht="12.75">
      <c r="P1019" s="190"/>
      <c r="Q1019" s="190"/>
      <c r="R1019" s="190"/>
      <c r="S1019" s="190"/>
      <c r="T1019" s="190"/>
      <c r="U1019" s="190"/>
    </row>
    <row r="1020" spans="16:21" ht="12.75">
      <c r="P1020" s="190"/>
      <c r="Q1020" s="190"/>
      <c r="R1020" s="190"/>
      <c r="S1020" s="190"/>
      <c r="T1020" s="190"/>
      <c r="U1020" s="190"/>
    </row>
    <row r="1021" spans="16:21" ht="12.75">
      <c r="P1021" s="190"/>
      <c r="Q1021" s="190"/>
      <c r="R1021" s="190"/>
      <c r="S1021" s="190"/>
      <c r="T1021" s="190"/>
      <c r="U1021" s="190"/>
    </row>
    <row r="1022" spans="16:21" ht="12.75">
      <c r="P1022" s="190"/>
      <c r="Q1022" s="190"/>
      <c r="R1022" s="190"/>
      <c r="S1022" s="190"/>
      <c r="T1022" s="190"/>
      <c r="U1022" s="190"/>
    </row>
    <row r="1023" spans="16:21" ht="12.75">
      <c r="P1023" s="190"/>
      <c r="Q1023" s="190"/>
      <c r="R1023" s="190"/>
      <c r="S1023" s="190"/>
      <c r="T1023" s="190"/>
      <c r="U1023" s="190"/>
    </row>
    <row r="1024" spans="16:21" ht="12.75">
      <c r="P1024" s="190"/>
      <c r="Q1024" s="190"/>
      <c r="R1024" s="190"/>
      <c r="S1024" s="190"/>
      <c r="T1024" s="190"/>
      <c r="U1024" s="190"/>
    </row>
    <row r="1025" spans="16:21" ht="12.75">
      <c r="P1025" s="190"/>
      <c r="Q1025" s="190"/>
      <c r="R1025" s="190"/>
      <c r="S1025" s="190"/>
      <c r="T1025" s="190"/>
      <c r="U1025" s="190"/>
    </row>
    <row r="1026" spans="16:21" ht="12.75">
      <c r="P1026" s="190"/>
      <c r="Q1026" s="190"/>
      <c r="R1026" s="190"/>
      <c r="S1026" s="190"/>
      <c r="T1026" s="190"/>
      <c r="U1026" s="190"/>
    </row>
    <row r="1027" spans="16:21" ht="12.75">
      <c r="P1027" s="190"/>
      <c r="Q1027" s="190"/>
      <c r="R1027" s="190"/>
      <c r="S1027" s="190"/>
      <c r="T1027" s="190"/>
      <c r="U1027" s="190"/>
    </row>
    <row r="1028" spans="16:21" ht="12.75">
      <c r="P1028" s="190"/>
      <c r="Q1028" s="190"/>
      <c r="R1028" s="190"/>
      <c r="S1028" s="190"/>
      <c r="T1028" s="190"/>
      <c r="U1028" s="190"/>
    </row>
  </sheetData>
  <sheetProtection password="8E28" sheet="1" objects="1" scenarios="1" formatCells="0" formatColumns="0" autoFilter="0"/>
  <mergeCells count="28">
    <mergeCell ref="Y4:Y5"/>
    <mergeCell ref="A50:A51"/>
    <mergeCell ref="N4:N5"/>
    <mergeCell ref="O4:O5"/>
    <mergeCell ref="P4:U4"/>
    <mergeCell ref="V4:V5"/>
    <mergeCell ref="W4:W5"/>
    <mergeCell ref="X4:X5"/>
    <mergeCell ref="H4:H5"/>
    <mergeCell ref="I4:I5"/>
    <mergeCell ref="J4:J5"/>
    <mergeCell ref="K4:K5"/>
    <mergeCell ref="L4:L5"/>
    <mergeCell ref="M4:M5"/>
    <mergeCell ref="A4:A5"/>
    <mergeCell ref="B4:C5"/>
    <mergeCell ref="D4:D5"/>
    <mergeCell ref="E4:E5"/>
    <mergeCell ref="F4:F5"/>
    <mergeCell ref="G4:G5"/>
    <mergeCell ref="A2:I2"/>
    <mergeCell ref="J2:W2"/>
    <mergeCell ref="X2:Y2"/>
    <mergeCell ref="A3:F3"/>
    <mergeCell ref="G3:I3"/>
    <mergeCell ref="J3:O3"/>
    <mergeCell ref="P3:W3"/>
    <mergeCell ref="X3:Y3"/>
  </mergeCells>
  <conditionalFormatting sqref="N6:N51">
    <cfRule type="notContainsBlanks" dxfId="3" priority="1">
      <formula>LEN(TRIM(N6))&gt;0</formula>
    </cfRule>
  </conditionalFormatting>
  <dataValidations count="1">
    <dataValidation type="list" allowBlank="1" showInputMessage="1" showErrorMessage="1" prompt="SELECCIONE: 5 - para SI; 3 - para PARCIAL  y  0 -  para NO" sqref="P6:T51">
      <formula1>"0,3,5"</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dimension ref="A1:AF995"/>
  <sheetViews>
    <sheetView zoomScale="60" zoomScaleNormal="60" workbookViewId="0">
      <selection sqref="A1:XFD1048576"/>
    </sheetView>
  </sheetViews>
  <sheetFormatPr baseColWidth="10" defaultColWidth="14.42578125" defaultRowHeight="15.75" customHeight="1"/>
  <cols>
    <col min="1" max="1" width="21.85546875" style="52" customWidth="1"/>
    <col min="2" max="2" width="13.28515625" style="52" customWidth="1"/>
    <col min="3" max="3" width="43.5703125" style="52" customWidth="1"/>
    <col min="4" max="4" width="17" style="52" customWidth="1"/>
    <col min="5" max="5" width="20.42578125" style="52" customWidth="1"/>
    <col min="6" max="6" width="13" style="52" customWidth="1"/>
    <col min="7" max="7" width="12.28515625" style="52" customWidth="1"/>
    <col min="8" max="8" width="0.28515625" style="52" customWidth="1"/>
    <col min="9" max="9" width="13" style="52" hidden="1" customWidth="1"/>
    <col min="10" max="10" width="34.28515625" style="52" customWidth="1"/>
    <col min="11" max="11" width="14.28515625" style="52" customWidth="1"/>
    <col min="12" max="12" width="25.7109375" style="52" customWidth="1"/>
    <col min="13" max="13" width="11.42578125" style="52" customWidth="1"/>
    <col min="14" max="14" width="30.140625" style="52" customWidth="1"/>
    <col min="15" max="15" width="39.5703125" style="52" customWidth="1"/>
    <col min="16" max="21" width="14.85546875" style="52" customWidth="1"/>
    <col min="22" max="22" width="62.7109375" style="52" customWidth="1"/>
    <col min="23" max="23" width="19.7109375" style="52" customWidth="1"/>
    <col min="24" max="24" width="59.7109375" style="52" customWidth="1"/>
    <col min="25" max="25" width="12.7109375" style="52" customWidth="1"/>
    <col min="26" max="26" width="19.7109375" style="52" hidden="1" customWidth="1"/>
    <col min="27" max="27" width="19.7109375" style="52" customWidth="1"/>
    <col min="28" max="16384" width="14.42578125" style="52"/>
  </cols>
  <sheetData>
    <row r="1" spans="1:27" ht="12.75">
      <c r="B1" s="255"/>
    </row>
    <row r="2" spans="1:27" ht="42.75" customHeight="1">
      <c r="A2" s="93" t="s">
        <v>0</v>
      </c>
      <c r="B2" s="74"/>
      <c r="C2" s="74"/>
      <c r="D2" s="74"/>
      <c r="E2" s="74"/>
      <c r="F2" s="74"/>
      <c r="G2" s="74"/>
      <c r="H2" s="74"/>
      <c r="I2" s="74"/>
      <c r="J2" s="256" t="s">
        <v>1</v>
      </c>
      <c r="K2" s="74"/>
      <c r="L2" s="74"/>
      <c r="M2" s="74"/>
      <c r="N2" s="74"/>
      <c r="O2" s="74"/>
      <c r="P2" s="74"/>
      <c r="Q2" s="74"/>
      <c r="R2" s="74"/>
      <c r="S2" s="74"/>
      <c r="T2" s="74"/>
      <c r="U2" s="74"/>
      <c r="V2" s="74"/>
      <c r="W2" s="74"/>
      <c r="X2" s="257" t="s">
        <v>2</v>
      </c>
      <c r="Y2" s="96"/>
      <c r="Z2" s="258"/>
    </row>
    <row r="3" spans="1:27" ht="61.5" customHeight="1">
      <c r="A3" s="99" t="s">
        <v>506</v>
      </c>
      <c r="B3" s="74"/>
      <c r="C3" s="74"/>
      <c r="D3" s="74"/>
      <c r="E3" s="74"/>
      <c r="F3" s="74"/>
      <c r="G3" s="191" t="s">
        <v>4</v>
      </c>
      <c r="H3" s="192"/>
      <c r="I3" s="193"/>
      <c r="J3" s="102" t="s">
        <v>5</v>
      </c>
      <c r="K3" s="101"/>
      <c r="L3" s="101"/>
      <c r="M3" s="101"/>
      <c r="N3" s="101"/>
      <c r="O3" s="96"/>
      <c r="P3" s="103" t="s">
        <v>143</v>
      </c>
      <c r="Q3" s="101"/>
      <c r="R3" s="101"/>
      <c r="S3" s="101"/>
      <c r="T3" s="101"/>
      <c r="U3" s="101"/>
      <c r="V3" s="101"/>
      <c r="W3" s="96"/>
      <c r="X3" s="104" t="s">
        <v>144</v>
      </c>
      <c r="Y3" s="96"/>
      <c r="AA3" s="259"/>
    </row>
    <row r="4" spans="1:27" ht="36.75" customHeight="1">
      <c r="A4" s="260" t="s">
        <v>8</v>
      </c>
      <c r="B4" s="106" t="s">
        <v>9</v>
      </c>
      <c r="C4" s="107"/>
      <c r="D4" s="105" t="s">
        <v>10</v>
      </c>
      <c r="E4" s="105" t="s">
        <v>11</v>
      </c>
      <c r="F4" s="105" t="s">
        <v>12</v>
      </c>
      <c r="G4" s="261" t="s">
        <v>284</v>
      </c>
      <c r="H4" s="261" t="s">
        <v>285</v>
      </c>
      <c r="I4" s="261" t="s">
        <v>286</v>
      </c>
      <c r="J4" s="109" t="s">
        <v>287</v>
      </c>
      <c r="K4" s="109" t="s">
        <v>17</v>
      </c>
      <c r="L4" s="109" t="s">
        <v>507</v>
      </c>
      <c r="M4" s="109" t="s">
        <v>19</v>
      </c>
      <c r="N4" s="109" t="s">
        <v>20</v>
      </c>
      <c r="O4" s="109" t="s">
        <v>21</v>
      </c>
      <c r="P4" s="110" t="s">
        <v>288</v>
      </c>
      <c r="Q4" s="101"/>
      <c r="R4" s="101"/>
      <c r="S4" s="101"/>
      <c r="T4" s="101"/>
      <c r="U4" s="96"/>
      <c r="V4" s="111" t="s">
        <v>154</v>
      </c>
      <c r="W4" s="112" t="s">
        <v>289</v>
      </c>
      <c r="X4" s="262" t="s">
        <v>155</v>
      </c>
      <c r="Y4" s="263" t="s">
        <v>508</v>
      </c>
    </row>
    <row r="5" spans="1:27" ht="79.5" customHeight="1">
      <c r="A5" s="74"/>
      <c r="B5" s="116"/>
      <c r="C5" s="117"/>
      <c r="D5" s="115"/>
      <c r="E5" s="115"/>
      <c r="F5" s="115"/>
      <c r="G5" s="264"/>
      <c r="H5" s="264"/>
      <c r="I5" s="264"/>
      <c r="J5" s="115"/>
      <c r="K5" s="115"/>
      <c r="L5" s="115"/>
      <c r="M5" s="115"/>
      <c r="N5" s="115"/>
      <c r="O5" s="115"/>
      <c r="P5" s="265" t="s">
        <v>27</v>
      </c>
      <c r="Q5" s="265" t="s">
        <v>28</v>
      </c>
      <c r="R5" s="265" t="s">
        <v>29</v>
      </c>
      <c r="S5" s="265" t="s">
        <v>30</v>
      </c>
      <c r="T5" s="265" t="s">
        <v>31</v>
      </c>
      <c r="U5" s="265" t="s">
        <v>32</v>
      </c>
      <c r="V5" s="115"/>
      <c r="W5" s="115"/>
      <c r="X5" s="115"/>
      <c r="Y5" s="115"/>
      <c r="AA5" s="119"/>
    </row>
    <row r="6" spans="1:27" ht="102" customHeight="1">
      <c r="A6" s="266" t="s">
        <v>509</v>
      </c>
      <c r="B6" s="267" t="s">
        <v>510</v>
      </c>
      <c r="C6" s="123" t="s">
        <v>511</v>
      </c>
      <c r="D6" s="123" t="s">
        <v>512</v>
      </c>
      <c r="E6" s="123" t="s">
        <v>513</v>
      </c>
      <c r="F6" s="124">
        <v>44012</v>
      </c>
      <c r="G6" s="125">
        <f t="shared" ref="G6:G18" si="0">Y6</f>
        <v>0.2</v>
      </c>
      <c r="H6" s="125"/>
      <c r="I6" s="125"/>
      <c r="J6" s="268" t="s">
        <v>514</v>
      </c>
      <c r="K6" s="221">
        <v>0.2</v>
      </c>
      <c r="L6" s="269" t="s">
        <v>515</v>
      </c>
      <c r="M6" s="221">
        <v>0.2</v>
      </c>
      <c r="N6" s="270" t="s">
        <v>516</v>
      </c>
      <c r="O6" s="271" t="s">
        <v>517</v>
      </c>
      <c r="P6" s="272">
        <v>5</v>
      </c>
      <c r="Q6" s="272">
        <v>5</v>
      </c>
      <c r="R6" s="272">
        <v>5</v>
      </c>
      <c r="S6" s="272">
        <v>5</v>
      </c>
      <c r="T6" s="272">
        <v>5</v>
      </c>
      <c r="U6" s="209">
        <f t="shared" ref="U6:U18" si="1">IF(M6&gt;0,SUM(P6:T6),M6)</f>
        <v>25</v>
      </c>
      <c r="V6" s="219" t="s">
        <v>518</v>
      </c>
      <c r="W6" s="211">
        <f t="shared" ref="W6:W18" si="2">IF(M6&gt;0,M6*U6/25,M6)</f>
        <v>0.2</v>
      </c>
      <c r="X6" s="273" t="s">
        <v>519</v>
      </c>
      <c r="Y6" s="274">
        <v>0.2</v>
      </c>
      <c r="AA6" s="134">
        <f t="shared" ref="AA6:AA20" si="3">K6-M6</f>
        <v>0</v>
      </c>
    </row>
    <row r="7" spans="1:27" ht="63.75">
      <c r="A7" s="266" t="s">
        <v>509</v>
      </c>
      <c r="B7" s="267" t="s">
        <v>510</v>
      </c>
      <c r="C7" s="123" t="s">
        <v>511</v>
      </c>
      <c r="D7" s="123" t="s">
        <v>512</v>
      </c>
      <c r="E7" s="123" t="s">
        <v>62</v>
      </c>
      <c r="F7" s="124">
        <v>44012</v>
      </c>
      <c r="G7" s="125"/>
      <c r="H7" s="125"/>
      <c r="I7" s="125"/>
      <c r="J7" s="57" t="s">
        <v>520</v>
      </c>
      <c r="K7" s="275"/>
      <c r="L7" s="57" t="s">
        <v>520</v>
      </c>
      <c r="M7" s="275"/>
      <c r="N7" s="276" t="str">
        <f>IF(AA7&lt;&gt;0,"Diligencie esta casilla","")</f>
        <v/>
      </c>
      <c r="O7" s="277" t="s">
        <v>99</v>
      </c>
      <c r="P7" s="278"/>
      <c r="Q7" s="278"/>
      <c r="R7" s="278"/>
      <c r="S7" s="278"/>
      <c r="T7" s="278"/>
      <c r="U7" s="209">
        <f t="shared" si="1"/>
        <v>0</v>
      </c>
      <c r="V7" s="219" t="s">
        <v>521</v>
      </c>
      <c r="W7" s="279">
        <f t="shared" si="2"/>
        <v>0</v>
      </c>
      <c r="X7" s="280" t="s">
        <v>522</v>
      </c>
      <c r="Y7" s="281"/>
      <c r="AA7" s="134">
        <f t="shared" si="3"/>
        <v>0</v>
      </c>
    </row>
    <row r="8" spans="1:27" ht="63.75">
      <c r="A8" s="266" t="s">
        <v>509</v>
      </c>
      <c r="B8" s="267" t="s">
        <v>523</v>
      </c>
      <c r="C8" s="123" t="s">
        <v>524</v>
      </c>
      <c r="D8" s="123" t="s">
        <v>525</v>
      </c>
      <c r="E8" s="123" t="s">
        <v>169</v>
      </c>
      <c r="F8" s="124">
        <v>43920</v>
      </c>
      <c r="G8" s="125">
        <f t="shared" si="0"/>
        <v>0.05</v>
      </c>
      <c r="H8" s="125"/>
      <c r="I8" s="125"/>
      <c r="J8" s="57" t="s">
        <v>524</v>
      </c>
      <c r="K8" s="282">
        <v>1</v>
      </c>
      <c r="L8" s="57" t="s">
        <v>526</v>
      </c>
      <c r="M8" s="282">
        <v>0.5</v>
      </c>
      <c r="N8" s="283" t="s">
        <v>527</v>
      </c>
      <c r="O8" s="57" t="s">
        <v>528</v>
      </c>
      <c r="P8" s="278">
        <v>5</v>
      </c>
      <c r="Q8" s="278">
        <v>5</v>
      </c>
      <c r="R8" s="278">
        <v>3</v>
      </c>
      <c r="S8" s="278">
        <v>5</v>
      </c>
      <c r="T8" s="278">
        <v>5</v>
      </c>
      <c r="U8" s="209">
        <f t="shared" si="1"/>
        <v>23</v>
      </c>
      <c r="V8" s="219" t="s">
        <v>529</v>
      </c>
      <c r="W8" s="211">
        <f t="shared" si="2"/>
        <v>0.46</v>
      </c>
      <c r="X8" s="273" t="s">
        <v>530</v>
      </c>
      <c r="Y8" s="274">
        <v>0.05</v>
      </c>
      <c r="Z8" s="179"/>
      <c r="AA8" s="134">
        <f t="shared" si="3"/>
        <v>0.5</v>
      </c>
    </row>
    <row r="9" spans="1:27" ht="76.5">
      <c r="A9" s="266" t="s">
        <v>509</v>
      </c>
      <c r="B9" s="267" t="s">
        <v>523</v>
      </c>
      <c r="C9" s="284" t="s">
        <v>524</v>
      </c>
      <c r="D9" s="123" t="s">
        <v>525</v>
      </c>
      <c r="E9" s="123" t="s">
        <v>531</v>
      </c>
      <c r="F9" s="124">
        <v>43920</v>
      </c>
      <c r="G9" s="125">
        <f t="shared" si="0"/>
        <v>0</v>
      </c>
      <c r="H9" s="125"/>
      <c r="I9" s="125"/>
      <c r="J9" s="29" t="s">
        <v>532</v>
      </c>
      <c r="K9" s="285">
        <v>1</v>
      </c>
      <c r="L9" s="280" t="s">
        <v>533</v>
      </c>
      <c r="M9" s="285">
        <v>0</v>
      </c>
      <c r="N9" s="283" t="s">
        <v>534</v>
      </c>
      <c r="O9" s="286"/>
      <c r="P9" s="278"/>
      <c r="Q9" s="278"/>
      <c r="R9" s="278"/>
      <c r="S9" s="278"/>
      <c r="T9" s="278"/>
      <c r="U9" s="209">
        <f t="shared" si="1"/>
        <v>0</v>
      </c>
      <c r="V9" s="219" t="s">
        <v>535</v>
      </c>
      <c r="W9" s="279">
        <f t="shared" si="2"/>
        <v>0</v>
      </c>
      <c r="X9" s="273" t="s">
        <v>536</v>
      </c>
      <c r="Y9" s="285">
        <v>0</v>
      </c>
      <c r="AA9" s="134">
        <f t="shared" si="3"/>
        <v>1</v>
      </c>
    </row>
    <row r="10" spans="1:27" ht="72.75">
      <c r="A10" s="266" t="s">
        <v>509</v>
      </c>
      <c r="B10" s="267" t="s">
        <v>523</v>
      </c>
      <c r="C10" s="123" t="s">
        <v>524</v>
      </c>
      <c r="D10" s="123" t="s">
        <v>525</v>
      </c>
      <c r="E10" s="123" t="s">
        <v>513</v>
      </c>
      <c r="F10" s="124">
        <v>43920</v>
      </c>
      <c r="G10" s="125">
        <f t="shared" si="0"/>
        <v>0.46</v>
      </c>
      <c r="H10" s="125"/>
      <c r="I10" s="125"/>
      <c r="J10" s="273" t="s">
        <v>537</v>
      </c>
      <c r="K10" s="285">
        <v>1</v>
      </c>
      <c r="L10" s="273" t="s">
        <v>538</v>
      </c>
      <c r="M10" s="285">
        <v>0.5</v>
      </c>
      <c r="N10" s="283" t="s">
        <v>539</v>
      </c>
      <c r="O10" s="280" t="s">
        <v>540</v>
      </c>
      <c r="P10" s="278">
        <v>5</v>
      </c>
      <c r="Q10" s="278">
        <v>5</v>
      </c>
      <c r="R10" s="278">
        <v>3</v>
      </c>
      <c r="S10" s="278">
        <v>5</v>
      </c>
      <c r="T10" s="278">
        <v>5</v>
      </c>
      <c r="U10" s="209">
        <f t="shared" si="1"/>
        <v>23</v>
      </c>
      <c r="V10" s="219" t="s">
        <v>541</v>
      </c>
      <c r="W10" s="279">
        <f t="shared" si="2"/>
        <v>0.46</v>
      </c>
      <c r="X10" s="273" t="s">
        <v>542</v>
      </c>
      <c r="Y10" s="285">
        <v>0.46</v>
      </c>
      <c r="AA10" s="134">
        <f t="shared" si="3"/>
        <v>0.5</v>
      </c>
    </row>
    <row r="11" spans="1:27" ht="53.25">
      <c r="A11" s="266" t="s">
        <v>509</v>
      </c>
      <c r="B11" s="267" t="s">
        <v>543</v>
      </c>
      <c r="C11" s="123" t="s">
        <v>544</v>
      </c>
      <c r="D11" s="123" t="s">
        <v>545</v>
      </c>
      <c r="E11" s="123" t="s">
        <v>169</v>
      </c>
      <c r="F11" s="124">
        <v>43981</v>
      </c>
      <c r="G11" s="125">
        <f t="shared" si="0"/>
        <v>0.5</v>
      </c>
      <c r="H11" s="125"/>
      <c r="I11" s="125"/>
      <c r="J11" s="287" t="s">
        <v>544</v>
      </c>
      <c r="K11" s="274">
        <v>0.5</v>
      </c>
      <c r="L11" s="288" t="s">
        <v>546</v>
      </c>
      <c r="M11" s="289">
        <v>0.5</v>
      </c>
      <c r="N11" s="290" t="str">
        <f>IF(AA11&lt;&gt;0,"Diligencie esta casilla","")</f>
        <v/>
      </c>
      <c r="O11" s="291" t="s">
        <v>547</v>
      </c>
      <c r="P11" s="278">
        <v>5</v>
      </c>
      <c r="Q11" s="278">
        <v>5</v>
      </c>
      <c r="R11" s="278">
        <v>5</v>
      </c>
      <c r="S11" s="278">
        <v>5</v>
      </c>
      <c r="T11" s="278">
        <v>5</v>
      </c>
      <c r="U11" s="209">
        <f t="shared" si="1"/>
        <v>25</v>
      </c>
      <c r="V11" s="219" t="s">
        <v>548</v>
      </c>
      <c r="W11" s="211">
        <f t="shared" si="2"/>
        <v>0.5</v>
      </c>
      <c r="X11" s="280" t="s">
        <v>549</v>
      </c>
      <c r="Y11" s="274">
        <v>0.5</v>
      </c>
      <c r="AA11" s="134">
        <f t="shared" si="3"/>
        <v>0</v>
      </c>
    </row>
    <row r="12" spans="1:27" ht="68.25">
      <c r="A12" s="266" t="s">
        <v>509</v>
      </c>
      <c r="B12" s="267" t="s">
        <v>550</v>
      </c>
      <c r="C12" s="123" t="s">
        <v>551</v>
      </c>
      <c r="D12" s="123" t="s">
        <v>552</v>
      </c>
      <c r="E12" s="123" t="s">
        <v>169</v>
      </c>
      <c r="F12" s="124">
        <v>44042</v>
      </c>
      <c r="G12" s="125"/>
      <c r="H12" s="125"/>
      <c r="I12" s="125"/>
      <c r="J12" s="292" t="s">
        <v>520</v>
      </c>
      <c r="K12" s="206"/>
      <c r="L12" s="292" t="s">
        <v>553</v>
      </c>
      <c r="M12" s="206"/>
      <c r="N12" s="293"/>
      <c r="O12" s="273"/>
      <c r="P12" s="240">
        <v>0</v>
      </c>
      <c r="Q12" s="240"/>
      <c r="R12" s="240"/>
      <c r="S12" s="240"/>
      <c r="T12" s="240"/>
      <c r="U12" s="209">
        <f t="shared" si="1"/>
        <v>0</v>
      </c>
      <c r="V12" s="219" t="s">
        <v>554</v>
      </c>
      <c r="W12" s="211">
        <f t="shared" si="2"/>
        <v>0</v>
      </c>
      <c r="X12" s="280" t="s">
        <v>522</v>
      </c>
      <c r="Y12" s="281"/>
      <c r="AA12" s="134">
        <f t="shared" si="3"/>
        <v>0</v>
      </c>
    </row>
    <row r="13" spans="1:27" ht="151.5" customHeight="1">
      <c r="A13" s="266" t="s">
        <v>509</v>
      </c>
      <c r="B13" s="267" t="s">
        <v>550</v>
      </c>
      <c r="C13" s="123" t="s">
        <v>551</v>
      </c>
      <c r="D13" s="123" t="s">
        <v>552</v>
      </c>
      <c r="E13" s="123" t="s">
        <v>513</v>
      </c>
      <c r="F13" s="124">
        <v>44042</v>
      </c>
      <c r="G13" s="125">
        <f t="shared" si="0"/>
        <v>0</v>
      </c>
      <c r="H13" s="125"/>
      <c r="I13" s="125"/>
      <c r="J13" s="268" t="s">
        <v>551</v>
      </c>
      <c r="K13" s="221">
        <v>0.2</v>
      </c>
      <c r="L13" s="269" t="s">
        <v>555</v>
      </c>
      <c r="M13" s="221">
        <v>0.2</v>
      </c>
      <c r="N13" s="270" t="s">
        <v>556</v>
      </c>
      <c r="O13" s="271" t="s">
        <v>557</v>
      </c>
      <c r="P13" s="278">
        <v>5</v>
      </c>
      <c r="Q13" s="278">
        <v>5</v>
      </c>
      <c r="R13" s="278">
        <v>5</v>
      </c>
      <c r="S13" s="278">
        <v>5</v>
      </c>
      <c r="T13" s="278">
        <v>5</v>
      </c>
      <c r="U13" s="209">
        <f t="shared" si="1"/>
        <v>25</v>
      </c>
      <c r="V13" s="56" t="s">
        <v>593</v>
      </c>
      <c r="W13" s="279">
        <f t="shared" si="2"/>
        <v>0.2</v>
      </c>
      <c r="X13" s="273" t="s">
        <v>558</v>
      </c>
      <c r="Y13" s="285">
        <v>0</v>
      </c>
      <c r="AA13" s="134">
        <f t="shared" si="3"/>
        <v>0</v>
      </c>
    </row>
    <row r="14" spans="1:27" ht="109.5" customHeight="1">
      <c r="A14" s="266" t="s">
        <v>509</v>
      </c>
      <c r="B14" s="267" t="s">
        <v>559</v>
      </c>
      <c r="C14" s="123" t="s">
        <v>560</v>
      </c>
      <c r="D14" s="123" t="s">
        <v>561</v>
      </c>
      <c r="E14" s="123" t="s">
        <v>169</v>
      </c>
      <c r="F14" s="124">
        <v>44134</v>
      </c>
      <c r="G14" s="125">
        <f t="shared" si="0"/>
        <v>0</v>
      </c>
      <c r="H14" s="125"/>
      <c r="I14" s="125"/>
      <c r="J14" s="294" t="s">
        <v>560</v>
      </c>
      <c r="K14" s="295">
        <v>33.33</v>
      </c>
      <c r="L14" s="247" t="s">
        <v>562</v>
      </c>
      <c r="M14" s="285">
        <v>0.33329999999999999</v>
      </c>
      <c r="N14" s="276"/>
      <c r="O14" s="57" t="s">
        <v>563</v>
      </c>
      <c r="P14" s="278">
        <v>5</v>
      </c>
      <c r="Q14" s="278">
        <v>5</v>
      </c>
      <c r="R14" s="278">
        <v>5</v>
      </c>
      <c r="S14" s="278">
        <v>5</v>
      </c>
      <c r="T14" s="278">
        <v>5</v>
      </c>
      <c r="U14" s="209">
        <f t="shared" si="1"/>
        <v>25</v>
      </c>
      <c r="V14" s="219" t="s">
        <v>564</v>
      </c>
      <c r="W14" s="279">
        <f t="shared" si="2"/>
        <v>0.33329999999999999</v>
      </c>
      <c r="X14" s="280" t="s">
        <v>565</v>
      </c>
      <c r="Y14" s="296">
        <v>0</v>
      </c>
      <c r="Z14" s="297" t="s">
        <v>566</v>
      </c>
      <c r="AA14" s="134">
        <f t="shared" si="3"/>
        <v>32.996699999999997</v>
      </c>
    </row>
    <row r="15" spans="1:27" ht="115.5" customHeight="1">
      <c r="A15" s="266" t="s">
        <v>509</v>
      </c>
      <c r="B15" s="267" t="s">
        <v>567</v>
      </c>
      <c r="C15" s="123" t="s">
        <v>568</v>
      </c>
      <c r="D15" s="123" t="s">
        <v>512</v>
      </c>
      <c r="E15" s="123" t="s">
        <v>513</v>
      </c>
      <c r="F15" s="124">
        <v>44165</v>
      </c>
      <c r="G15" s="125">
        <f t="shared" si="0"/>
        <v>0</v>
      </c>
      <c r="H15" s="125"/>
      <c r="I15" s="125"/>
      <c r="J15" s="298" t="s">
        <v>569</v>
      </c>
      <c r="K15" s="299">
        <v>0.2</v>
      </c>
      <c r="L15" s="300" t="s">
        <v>570</v>
      </c>
      <c r="M15" s="299">
        <v>0.2</v>
      </c>
      <c r="N15" s="301" t="s">
        <v>571</v>
      </c>
      <c r="O15" s="300" t="s">
        <v>572</v>
      </c>
      <c r="P15" s="278">
        <v>5</v>
      </c>
      <c r="Q15" s="278">
        <v>5</v>
      </c>
      <c r="R15" s="278">
        <v>5</v>
      </c>
      <c r="S15" s="278">
        <v>5</v>
      </c>
      <c r="T15" s="278">
        <v>5</v>
      </c>
      <c r="U15" s="209">
        <f t="shared" si="1"/>
        <v>25</v>
      </c>
      <c r="V15" s="219" t="s">
        <v>594</v>
      </c>
      <c r="W15" s="279">
        <f t="shared" si="2"/>
        <v>0.2</v>
      </c>
      <c r="X15" s="273" t="s">
        <v>573</v>
      </c>
      <c r="Y15" s="296"/>
      <c r="AA15" s="134">
        <f t="shared" si="3"/>
        <v>0</v>
      </c>
    </row>
    <row r="16" spans="1:27" ht="63.75">
      <c r="A16" s="266" t="s">
        <v>509</v>
      </c>
      <c r="B16" s="267" t="s">
        <v>567</v>
      </c>
      <c r="C16" s="123" t="s">
        <v>568</v>
      </c>
      <c r="D16" s="123" t="s">
        <v>512</v>
      </c>
      <c r="E16" s="123" t="s">
        <v>574</v>
      </c>
      <c r="F16" s="124">
        <v>44165</v>
      </c>
      <c r="G16" s="125"/>
      <c r="H16" s="125"/>
      <c r="I16" s="125"/>
      <c r="J16" s="57" t="s">
        <v>520</v>
      </c>
      <c r="K16" s="285"/>
      <c r="L16" s="57" t="s">
        <v>520</v>
      </c>
      <c r="M16" s="285"/>
      <c r="N16" s="276" t="str">
        <f>IF(AA16&lt;&gt;0,"Diligencie esta casilla","")</f>
        <v/>
      </c>
      <c r="O16" s="57" t="s">
        <v>99</v>
      </c>
      <c r="P16" s="278"/>
      <c r="Q16" s="278"/>
      <c r="R16" s="278"/>
      <c r="S16" s="278"/>
      <c r="T16" s="278"/>
      <c r="U16" s="209">
        <f t="shared" si="1"/>
        <v>0</v>
      </c>
      <c r="V16" s="219" t="s">
        <v>575</v>
      </c>
      <c r="W16" s="279">
        <f t="shared" si="2"/>
        <v>0</v>
      </c>
      <c r="X16" s="280" t="s">
        <v>576</v>
      </c>
      <c r="Y16" s="281"/>
      <c r="AA16" s="134">
        <f t="shared" si="3"/>
        <v>0</v>
      </c>
    </row>
    <row r="17" spans="1:32" ht="171" customHeight="1">
      <c r="A17" s="302" t="s">
        <v>577</v>
      </c>
      <c r="B17" s="303" t="s">
        <v>578</v>
      </c>
      <c r="C17" s="304" t="s">
        <v>579</v>
      </c>
      <c r="D17" s="304" t="s">
        <v>580</v>
      </c>
      <c r="E17" s="304" t="s">
        <v>581</v>
      </c>
      <c r="F17" s="305">
        <v>44165</v>
      </c>
      <c r="G17" s="306">
        <f t="shared" si="0"/>
        <v>0.5</v>
      </c>
      <c r="H17" s="306"/>
      <c r="I17" s="306"/>
      <c r="J17" s="300" t="s">
        <v>582</v>
      </c>
      <c r="K17" s="299">
        <v>1</v>
      </c>
      <c r="L17" s="307" t="s">
        <v>583</v>
      </c>
      <c r="M17" s="299">
        <v>1</v>
      </c>
      <c r="N17" s="308"/>
      <c r="O17" s="269" t="s">
        <v>584</v>
      </c>
      <c r="P17" s="278">
        <v>5</v>
      </c>
      <c r="Q17" s="278">
        <v>5</v>
      </c>
      <c r="R17" s="278">
        <v>5</v>
      </c>
      <c r="S17" s="278">
        <v>5</v>
      </c>
      <c r="T17" s="278">
        <v>5</v>
      </c>
      <c r="U17" s="209">
        <f t="shared" si="1"/>
        <v>25</v>
      </c>
      <c r="V17" s="309" t="s">
        <v>585</v>
      </c>
      <c r="W17" s="211">
        <f t="shared" si="2"/>
        <v>1</v>
      </c>
      <c r="X17" s="310" t="s">
        <v>586</v>
      </c>
      <c r="Y17" s="311">
        <v>0.5</v>
      </c>
      <c r="Z17" s="188"/>
      <c r="AA17" s="134">
        <f t="shared" si="3"/>
        <v>0</v>
      </c>
      <c r="AB17" s="188"/>
      <c r="AC17" s="188"/>
      <c r="AD17" s="188"/>
      <c r="AE17" s="188"/>
      <c r="AF17" s="188"/>
    </row>
    <row r="18" spans="1:32" ht="171" customHeight="1">
      <c r="A18" s="266" t="s">
        <v>577</v>
      </c>
      <c r="B18" s="267" t="s">
        <v>578</v>
      </c>
      <c r="C18" s="123" t="s">
        <v>579</v>
      </c>
      <c r="D18" s="123" t="s">
        <v>587</v>
      </c>
      <c r="E18" s="123" t="s">
        <v>588</v>
      </c>
      <c r="F18" s="124">
        <v>44165</v>
      </c>
      <c r="G18" s="125"/>
      <c r="H18" s="125"/>
      <c r="I18" s="125"/>
      <c r="J18" s="273" t="s">
        <v>589</v>
      </c>
      <c r="K18" s="285">
        <v>1</v>
      </c>
      <c r="L18" s="273" t="s">
        <v>590</v>
      </c>
      <c r="M18" s="312">
        <v>1</v>
      </c>
      <c r="N18" s="276" t="str">
        <f>IF(AA18&lt;&gt;0,"Diligencie esta casilla","")</f>
        <v/>
      </c>
      <c r="O18" s="273" t="s">
        <v>591</v>
      </c>
      <c r="P18" s="278">
        <v>5</v>
      </c>
      <c r="Q18" s="278">
        <v>5</v>
      </c>
      <c r="R18" s="278">
        <v>5</v>
      </c>
      <c r="S18" s="278">
        <v>5</v>
      </c>
      <c r="T18" s="278">
        <v>5</v>
      </c>
      <c r="U18" s="209">
        <f t="shared" si="1"/>
        <v>25</v>
      </c>
      <c r="V18" s="309" t="s">
        <v>585</v>
      </c>
      <c r="W18" s="279">
        <f t="shared" si="2"/>
        <v>1</v>
      </c>
      <c r="X18" s="273" t="s">
        <v>592</v>
      </c>
      <c r="Y18" s="281"/>
      <c r="AA18" s="134">
        <f t="shared" si="3"/>
        <v>0</v>
      </c>
    </row>
    <row r="19" spans="1:32" ht="171" customHeight="1">
      <c r="B19" s="255"/>
      <c r="O19" s="313"/>
      <c r="P19" s="183"/>
      <c r="Q19" s="183"/>
      <c r="R19" s="183"/>
      <c r="S19" s="183"/>
      <c r="T19" s="183"/>
      <c r="U19" s="183"/>
      <c r="V19" s="314"/>
      <c r="X19" s="179"/>
      <c r="AA19" s="119">
        <f t="shared" si="3"/>
        <v>0</v>
      </c>
    </row>
    <row r="20" spans="1:32" ht="15">
      <c r="B20" s="255"/>
      <c r="O20" s="313"/>
      <c r="P20" s="190"/>
      <c r="Q20" s="190"/>
      <c r="R20" s="190"/>
      <c r="S20" s="190"/>
      <c r="T20" s="190"/>
      <c r="U20" s="190"/>
      <c r="V20" s="314"/>
      <c r="X20" s="179"/>
      <c r="AA20" s="119">
        <f t="shared" si="3"/>
        <v>0</v>
      </c>
    </row>
    <row r="21" spans="1:32" ht="15">
      <c r="B21" s="255"/>
      <c r="O21" s="313"/>
      <c r="P21" s="190"/>
      <c r="Q21" s="190"/>
      <c r="R21" s="190"/>
      <c r="S21" s="190"/>
      <c r="T21" s="190"/>
      <c r="U21" s="190"/>
      <c r="V21" s="314"/>
      <c r="X21" s="179"/>
    </row>
    <row r="22" spans="1:32" ht="12.75">
      <c r="B22" s="255"/>
      <c r="O22" s="313"/>
      <c r="P22" s="190"/>
      <c r="Q22" s="190"/>
      <c r="R22" s="190"/>
      <c r="S22" s="190"/>
      <c r="T22" s="190"/>
      <c r="U22" s="190"/>
    </row>
    <row r="23" spans="1:32" ht="12.75">
      <c r="B23" s="255"/>
      <c r="O23" s="313"/>
      <c r="P23" s="190"/>
      <c r="Q23" s="190"/>
      <c r="R23" s="190"/>
      <c r="S23" s="190"/>
      <c r="T23" s="190"/>
      <c r="U23" s="190"/>
    </row>
    <row r="24" spans="1:32" ht="12.75">
      <c r="B24" s="255"/>
      <c r="O24" s="313"/>
      <c r="P24" s="190"/>
      <c r="Q24" s="190"/>
      <c r="R24" s="190"/>
      <c r="S24" s="190"/>
      <c r="T24" s="190"/>
      <c r="U24" s="190"/>
    </row>
    <row r="25" spans="1:32" ht="12.75">
      <c r="B25" s="255"/>
      <c r="O25" s="313"/>
    </row>
    <row r="26" spans="1:32" ht="12.75">
      <c r="B26" s="255"/>
      <c r="O26" s="313"/>
    </row>
    <row r="27" spans="1:32" ht="12.75">
      <c r="B27" s="255"/>
      <c r="O27" s="313"/>
    </row>
    <row r="28" spans="1:32" ht="12.75">
      <c r="B28" s="255"/>
      <c r="O28" s="313"/>
    </row>
    <row r="29" spans="1:32" ht="12.75">
      <c r="B29" s="255"/>
      <c r="O29" s="313"/>
    </row>
    <row r="30" spans="1:32" ht="12.75">
      <c r="B30" s="255"/>
      <c r="O30" s="313"/>
    </row>
    <row r="31" spans="1:32" ht="12.75">
      <c r="B31" s="255"/>
      <c r="O31" s="313"/>
    </row>
    <row r="32" spans="1:32" ht="12.75">
      <c r="B32" s="255"/>
      <c r="O32" s="313"/>
    </row>
    <row r="33" spans="2:15" ht="12.75">
      <c r="B33" s="255"/>
      <c r="O33" s="313"/>
    </row>
    <row r="34" spans="2:15" ht="12.75">
      <c r="B34" s="255"/>
      <c r="O34" s="313"/>
    </row>
    <row r="35" spans="2:15" ht="12.75">
      <c r="B35" s="255"/>
      <c r="O35" s="313"/>
    </row>
    <row r="36" spans="2:15" ht="12.75">
      <c r="B36" s="255"/>
      <c r="O36" s="313"/>
    </row>
    <row r="37" spans="2:15" ht="12.75">
      <c r="B37" s="255"/>
      <c r="O37" s="313"/>
    </row>
    <row r="38" spans="2:15" ht="12.75">
      <c r="B38" s="255"/>
      <c r="O38" s="313"/>
    </row>
    <row r="39" spans="2:15" ht="12.75">
      <c r="B39" s="255"/>
      <c r="O39" s="313"/>
    </row>
    <row r="40" spans="2:15" ht="12.75">
      <c r="B40" s="255"/>
      <c r="O40" s="313"/>
    </row>
    <row r="41" spans="2:15" ht="12.75">
      <c r="B41" s="255"/>
      <c r="O41" s="313"/>
    </row>
    <row r="42" spans="2:15" ht="12.75">
      <c r="B42" s="255"/>
      <c r="O42" s="313"/>
    </row>
    <row r="43" spans="2:15" ht="12.75">
      <c r="B43" s="255"/>
      <c r="O43" s="313"/>
    </row>
    <row r="44" spans="2:15" ht="12.75">
      <c r="B44" s="255"/>
      <c r="O44" s="313"/>
    </row>
    <row r="45" spans="2:15" ht="12.75">
      <c r="B45" s="255"/>
      <c r="O45" s="313"/>
    </row>
    <row r="46" spans="2:15" ht="12.75">
      <c r="B46" s="255"/>
      <c r="O46" s="313"/>
    </row>
    <row r="47" spans="2:15" ht="12.75">
      <c r="B47" s="255"/>
      <c r="O47" s="313"/>
    </row>
    <row r="48" spans="2:15" ht="12.75">
      <c r="B48" s="255"/>
      <c r="O48" s="313"/>
    </row>
    <row r="49" spans="2:15" ht="12.75">
      <c r="B49" s="255"/>
      <c r="O49" s="313"/>
    </row>
    <row r="50" spans="2:15" ht="12.75">
      <c r="B50" s="255"/>
      <c r="O50" s="313"/>
    </row>
    <row r="51" spans="2:15" ht="12.75">
      <c r="B51" s="255"/>
      <c r="O51" s="313"/>
    </row>
    <row r="52" spans="2:15" ht="12.75">
      <c r="B52" s="255"/>
      <c r="O52" s="313"/>
    </row>
    <row r="53" spans="2:15" ht="12.75">
      <c r="B53" s="255"/>
      <c r="O53" s="313"/>
    </row>
    <row r="54" spans="2:15" ht="12.75">
      <c r="B54" s="255"/>
      <c r="O54" s="313"/>
    </row>
    <row r="55" spans="2:15" ht="12.75">
      <c r="B55" s="255"/>
      <c r="O55" s="313"/>
    </row>
    <row r="56" spans="2:15" ht="12.75">
      <c r="B56" s="255"/>
      <c r="O56" s="313"/>
    </row>
    <row r="57" spans="2:15" ht="12.75">
      <c r="B57" s="255"/>
      <c r="O57" s="313"/>
    </row>
    <row r="58" spans="2:15" ht="12.75">
      <c r="B58" s="255"/>
      <c r="O58" s="313"/>
    </row>
    <row r="59" spans="2:15" ht="12.75">
      <c r="B59" s="255"/>
      <c r="O59" s="313"/>
    </row>
    <row r="60" spans="2:15" ht="12.75">
      <c r="B60" s="255"/>
    </row>
    <row r="61" spans="2:15" ht="12.75">
      <c r="B61" s="255"/>
    </row>
    <row r="62" spans="2:15" ht="12.75">
      <c r="B62" s="255"/>
    </row>
    <row r="63" spans="2:15" ht="12.75">
      <c r="B63" s="255"/>
    </row>
    <row r="64" spans="2:15" ht="12.75">
      <c r="B64" s="255"/>
    </row>
    <row r="65" spans="2:2" ht="12.75">
      <c r="B65" s="255"/>
    </row>
    <row r="66" spans="2:2" ht="12.75">
      <c r="B66" s="255"/>
    </row>
    <row r="67" spans="2:2" ht="12.75">
      <c r="B67" s="255"/>
    </row>
    <row r="68" spans="2:2" ht="12.75">
      <c r="B68" s="255"/>
    </row>
    <row r="69" spans="2:2" ht="12.75">
      <c r="B69" s="255"/>
    </row>
    <row r="70" spans="2:2" ht="12.75">
      <c r="B70" s="255"/>
    </row>
    <row r="71" spans="2:2" ht="12.75">
      <c r="B71" s="255"/>
    </row>
    <row r="72" spans="2:2" ht="12.75">
      <c r="B72" s="255"/>
    </row>
    <row r="73" spans="2:2" ht="12.75">
      <c r="B73" s="255"/>
    </row>
    <row r="74" spans="2:2" ht="12.75">
      <c r="B74" s="255"/>
    </row>
    <row r="75" spans="2:2" ht="12.75">
      <c r="B75" s="255"/>
    </row>
    <row r="76" spans="2:2" ht="12.75">
      <c r="B76" s="255"/>
    </row>
    <row r="77" spans="2:2" ht="12.75">
      <c r="B77" s="255"/>
    </row>
    <row r="78" spans="2:2" ht="12.75">
      <c r="B78" s="255"/>
    </row>
    <row r="79" spans="2:2" ht="12.75">
      <c r="B79" s="255"/>
    </row>
    <row r="80" spans="2:2" ht="12.75">
      <c r="B80" s="255"/>
    </row>
    <row r="81" spans="2:2" ht="12.75">
      <c r="B81" s="255"/>
    </row>
    <row r="82" spans="2:2" ht="12.75">
      <c r="B82" s="255"/>
    </row>
    <row r="83" spans="2:2" ht="12.75">
      <c r="B83" s="255"/>
    </row>
    <row r="84" spans="2:2" ht="12.75">
      <c r="B84" s="255"/>
    </row>
    <row r="85" spans="2:2" ht="12.75">
      <c r="B85" s="255"/>
    </row>
    <row r="86" spans="2:2" ht="12.75">
      <c r="B86" s="255"/>
    </row>
    <row r="87" spans="2:2" ht="12.75">
      <c r="B87" s="255"/>
    </row>
    <row r="88" spans="2:2" ht="12.75">
      <c r="B88" s="255"/>
    </row>
    <row r="89" spans="2:2" ht="12.75">
      <c r="B89" s="255"/>
    </row>
    <row r="90" spans="2:2" ht="12.75">
      <c r="B90" s="255"/>
    </row>
    <row r="91" spans="2:2" ht="12.75">
      <c r="B91" s="255"/>
    </row>
    <row r="92" spans="2:2" ht="12.75">
      <c r="B92" s="255"/>
    </row>
    <row r="93" spans="2:2" ht="12.75">
      <c r="B93" s="255"/>
    </row>
    <row r="94" spans="2:2" ht="12.75">
      <c r="B94" s="255"/>
    </row>
    <row r="95" spans="2:2" ht="12.75">
      <c r="B95" s="255"/>
    </row>
    <row r="96" spans="2:2" ht="12.75">
      <c r="B96" s="255"/>
    </row>
    <row r="97" spans="2:2" ht="12.75">
      <c r="B97" s="255"/>
    </row>
    <row r="98" spans="2:2" ht="12.75">
      <c r="B98" s="255"/>
    </row>
    <row r="99" spans="2:2" ht="12.75">
      <c r="B99" s="255"/>
    </row>
    <row r="100" spans="2:2" ht="12.75">
      <c r="B100" s="255"/>
    </row>
    <row r="101" spans="2:2" ht="12.75">
      <c r="B101" s="255"/>
    </row>
    <row r="102" spans="2:2" ht="12.75">
      <c r="B102" s="255"/>
    </row>
    <row r="103" spans="2:2" ht="12.75">
      <c r="B103" s="255"/>
    </row>
    <row r="104" spans="2:2" ht="12.75">
      <c r="B104" s="255"/>
    </row>
    <row r="105" spans="2:2" ht="12.75">
      <c r="B105" s="255"/>
    </row>
    <row r="106" spans="2:2" ht="12.75">
      <c r="B106" s="255"/>
    </row>
    <row r="107" spans="2:2" ht="12.75">
      <c r="B107" s="255"/>
    </row>
    <row r="108" spans="2:2" ht="12.75">
      <c r="B108" s="255"/>
    </row>
    <row r="109" spans="2:2" ht="12.75">
      <c r="B109" s="255"/>
    </row>
    <row r="110" spans="2:2" ht="12.75">
      <c r="B110" s="255"/>
    </row>
    <row r="111" spans="2:2" ht="12.75">
      <c r="B111" s="255"/>
    </row>
    <row r="112" spans="2:2" ht="12.75">
      <c r="B112" s="255"/>
    </row>
    <row r="113" spans="2:2" ht="12.75">
      <c r="B113" s="255"/>
    </row>
    <row r="114" spans="2:2" ht="12.75">
      <c r="B114" s="255"/>
    </row>
    <row r="115" spans="2:2" ht="12.75">
      <c r="B115" s="255"/>
    </row>
    <row r="116" spans="2:2" ht="12.75">
      <c r="B116" s="255"/>
    </row>
    <row r="117" spans="2:2" ht="12.75">
      <c r="B117" s="255"/>
    </row>
    <row r="118" spans="2:2" ht="12.75">
      <c r="B118" s="255"/>
    </row>
    <row r="119" spans="2:2" ht="12.75">
      <c r="B119" s="255"/>
    </row>
    <row r="120" spans="2:2" ht="12.75">
      <c r="B120" s="255"/>
    </row>
    <row r="121" spans="2:2" ht="12.75">
      <c r="B121" s="255"/>
    </row>
    <row r="122" spans="2:2" ht="12.75">
      <c r="B122" s="255"/>
    </row>
    <row r="123" spans="2:2" ht="12.75">
      <c r="B123" s="255"/>
    </row>
    <row r="124" spans="2:2" ht="12.75">
      <c r="B124" s="255"/>
    </row>
    <row r="125" spans="2:2" ht="12.75">
      <c r="B125" s="255"/>
    </row>
    <row r="126" spans="2:2" ht="12.75">
      <c r="B126" s="255"/>
    </row>
    <row r="127" spans="2:2" ht="12.75">
      <c r="B127" s="255"/>
    </row>
    <row r="128" spans="2:2" ht="12.75">
      <c r="B128" s="255"/>
    </row>
    <row r="129" spans="2:2" ht="12.75">
      <c r="B129" s="255"/>
    </row>
    <row r="130" spans="2:2" ht="12.75">
      <c r="B130" s="255"/>
    </row>
    <row r="131" spans="2:2" ht="12.75">
      <c r="B131" s="255"/>
    </row>
    <row r="132" spans="2:2" ht="12.75">
      <c r="B132" s="255"/>
    </row>
    <row r="133" spans="2:2" ht="12.75">
      <c r="B133" s="255"/>
    </row>
    <row r="134" spans="2:2" ht="12.75">
      <c r="B134" s="255"/>
    </row>
    <row r="135" spans="2:2" ht="12.75">
      <c r="B135" s="255"/>
    </row>
    <row r="136" spans="2:2" ht="12.75">
      <c r="B136" s="255"/>
    </row>
    <row r="137" spans="2:2" ht="12.75">
      <c r="B137" s="255"/>
    </row>
    <row r="138" spans="2:2" ht="12.75">
      <c r="B138" s="255"/>
    </row>
    <row r="139" spans="2:2" ht="12.75">
      <c r="B139" s="255"/>
    </row>
    <row r="140" spans="2:2" ht="12.75">
      <c r="B140" s="255"/>
    </row>
    <row r="141" spans="2:2" ht="12.75">
      <c r="B141" s="255"/>
    </row>
    <row r="142" spans="2:2" ht="12.75">
      <c r="B142" s="255"/>
    </row>
    <row r="143" spans="2:2" ht="12.75">
      <c r="B143" s="255"/>
    </row>
    <row r="144" spans="2:2" ht="12.75">
      <c r="B144" s="255"/>
    </row>
    <row r="145" spans="2:2" ht="12.75">
      <c r="B145" s="255"/>
    </row>
    <row r="146" spans="2:2" ht="12.75">
      <c r="B146" s="255"/>
    </row>
    <row r="147" spans="2:2" ht="12.75">
      <c r="B147" s="255"/>
    </row>
    <row r="148" spans="2:2" ht="12.75">
      <c r="B148" s="255"/>
    </row>
    <row r="149" spans="2:2" ht="12.75">
      <c r="B149" s="255"/>
    </row>
    <row r="150" spans="2:2" ht="12.75">
      <c r="B150" s="255"/>
    </row>
    <row r="151" spans="2:2" ht="12.75">
      <c r="B151" s="255"/>
    </row>
    <row r="152" spans="2:2" ht="12.75">
      <c r="B152" s="255"/>
    </row>
    <row r="153" spans="2:2" ht="12.75">
      <c r="B153" s="255"/>
    </row>
    <row r="154" spans="2:2" ht="12.75">
      <c r="B154" s="255"/>
    </row>
    <row r="155" spans="2:2" ht="12.75">
      <c r="B155" s="255"/>
    </row>
    <row r="156" spans="2:2" ht="12.75">
      <c r="B156" s="255"/>
    </row>
    <row r="157" spans="2:2" ht="12.75">
      <c r="B157" s="255"/>
    </row>
    <row r="158" spans="2:2" ht="12.75">
      <c r="B158" s="255"/>
    </row>
    <row r="159" spans="2:2" ht="12.75">
      <c r="B159" s="255"/>
    </row>
    <row r="160" spans="2:2" ht="12.75">
      <c r="B160" s="255"/>
    </row>
    <row r="161" spans="2:2" ht="12.75">
      <c r="B161" s="255"/>
    </row>
    <row r="162" spans="2:2" ht="12.75">
      <c r="B162" s="255"/>
    </row>
    <row r="163" spans="2:2" ht="12.75">
      <c r="B163" s="255"/>
    </row>
    <row r="164" spans="2:2" ht="12.75">
      <c r="B164" s="255"/>
    </row>
    <row r="165" spans="2:2" ht="12.75">
      <c r="B165" s="255"/>
    </row>
    <row r="166" spans="2:2" ht="12.75">
      <c r="B166" s="255"/>
    </row>
    <row r="167" spans="2:2" ht="12.75">
      <c r="B167" s="255"/>
    </row>
    <row r="168" spans="2:2" ht="12.75">
      <c r="B168" s="255"/>
    </row>
    <row r="169" spans="2:2" ht="12.75">
      <c r="B169" s="255"/>
    </row>
    <row r="170" spans="2:2" ht="12.75">
      <c r="B170" s="255"/>
    </row>
    <row r="171" spans="2:2" ht="12.75">
      <c r="B171" s="255"/>
    </row>
    <row r="172" spans="2:2" ht="12.75">
      <c r="B172" s="255"/>
    </row>
    <row r="173" spans="2:2" ht="12.75">
      <c r="B173" s="255"/>
    </row>
    <row r="174" spans="2:2" ht="12.75">
      <c r="B174" s="255"/>
    </row>
    <row r="175" spans="2:2" ht="12.75">
      <c r="B175" s="255"/>
    </row>
    <row r="176" spans="2:2" ht="12.75">
      <c r="B176" s="255"/>
    </row>
    <row r="177" spans="2:2" ht="12.75">
      <c r="B177" s="255"/>
    </row>
    <row r="178" spans="2:2" ht="12.75">
      <c r="B178" s="255"/>
    </row>
    <row r="179" spans="2:2" ht="12.75">
      <c r="B179" s="255"/>
    </row>
    <row r="180" spans="2:2" ht="12.75">
      <c r="B180" s="255"/>
    </row>
    <row r="181" spans="2:2" ht="12.75">
      <c r="B181" s="255"/>
    </row>
    <row r="182" spans="2:2" ht="12.75">
      <c r="B182" s="255"/>
    </row>
    <row r="183" spans="2:2" ht="12.75">
      <c r="B183" s="255"/>
    </row>
    <row r="184" spans="2:2" ht="12.75">
      <c r="B184" s="255"/>
    </row>
    <row r="185" spans="2:2" ht="12.75">
      <c r="B185" s="255"/>
    </row>
    <row r="186" spans="2:2" ht="12.75">
      <c r="B186" s="255"/>
    </row>
    <row r="187" spans="2:2" ht="12.75">
      <c r="B187" s="255"/>
    </row>
    <row r="188" spans="2:2" ht="12.75">
      <c r="B188" s="255"/>
    </row>
    <row r="189" spans="2:2" ht="12.75">
      <c r="B189" s="255"/>
    </row>
    <row r="190" spans="2:2" ht="12.75">
      <c r="B190" s="255"/>
    </row>
    <row r="191" spans="2:2" ht="12.75">
      <c r="B191" s="255"/>
    </row>
    <row r="192" spans="2:2" ht="12.75">
      <c r="B192" s="255"/>
    </row>
    <row r="193" spans="2:2" ht="12.75">
      <c r="B193" s="255"/>
    </row>
    <row r="194" spans="2:2" ht="12.75">
      <c r="B194" s="255"/>
    </row>
    <row r="195" spans="2:2" ht="12.75">
      <c r="B195" s="255"/>
    </row>
    <row r="196" spans="2:2" ht="12.75">
      <c r="B196" s="255"/>
    </row>
    <row r="197" spans="2:2" ht="12.75">
      <c r="B197" s="255"/>
    </row>
    <row r="198" spans="2:2" ht="12.75">
      <c r="B198" s="255"/>
    </row>
    <row r="199" spans="2:2" ht="12.75">
      <c r="B199" s="255"/>
    </row>
    <row r="200" spans="2:2" ht="12.75">
      <c r="B200" s="255"/>
    </row>
    <row r="201" spans="2:2" ht="12.75">
      <c r="B201" s="255"/>
    </row>
    <row r="202" spans="2:2" ht="12.75">
      <c r="B202" s="255"/>
    </row>
    <row r="203" spans="2:2" ht="12.75">
      <c r="B203" s="255"/>
    </row>
    <row r="204" spans="2:2" ht="12.75">
      <c r="B204" s="255"/>
    </row>
    <row r="205" spans="2:2" ht="12.75">
      <c r="B205" s="255"/>
    </row>
    <row r="206" spans="2:2" ht="12.75">
      <c r="B206" s="255"/>
    </row>
    <row r="207" spans="2:2" ht="12.75">
      <c r="B207" s="255"/>
    </row>
    <row r="208" spans="2:2" ht="12.75">
      <c r="B208" s="255"/>
    </row>
    <row r="209" spans="2:2" ht="12.75">
      <c r="B209" s="255"/>
    </row>
    <row r="210" spans="2:2" ht="12.75">
      <c r="B210" s="255"/>
    </row>
    <row r="211" spans="2:2" ht="12.75">
      <c r="B211" s="255"/>
    </row>
    <row r="212" spans="2:2" ht="12.75">
      <c r="B212" s="255"/>
    </row>
    <row r="213" spans="2:2" ht="12.75">
      <c r="B213" s="255"/>
    </row>
    <row r="214" spans="2:2" ht="12.75">
      <c r="B214" s="255"/>
    </row>
    <row r="215" spans="2:2" ht="12.75">
      <c r="B215" s="255"/>
    </row>
    <row r="216" spans="2:2" ht="12.75">
      <c r="B216" s="255"/>
    </row>
    <row r="217" spans="2:2" ht="12.75">
      <c r="B217" s="255"/>
    </row>
    <row r="218" spans="2:2" ht="12.75">
      <c r="B218" s="255"/>
    </row>
    <row r="219" spans="2:2" ht="12.75">
      <c r="B219" s="255"/>
    </row>
    <row r="220" spans="2:2" ht="12.75">
      <c r="B220" s="255"/>
    </row>
    <row r="221" spans="2:2" ht="12.75">
      <c r="B221" s="255"/>
    </row>
    <row r="222" spans="2:2" ht="12.75">
      <c r="B222" s="255"/>
    </row>
    <row r="223" spans="2:2" ht="12.75">
      <c r="B223" s="255"/>
    </row>
    <row r="224" spans="2:2" ht="12.75">
      <c r="B224" s="255"/>
    </row>
    <row r="225" spans="2:2" ht="12.75">
      <c r="B225" s="255"/>
    </row>
    <row r="226" spans="2:2" ht="12.75">
      <c r="B226" s="255"/>
    </row>
    <row r="227" spans="2:2" ht="12.75">
      <c r="B227" s="255"/>
    </row>
    <row r="228" spans="2:2" ht="12.75">
      <c r="B228" s="255"/>
    </row>
    <row r="229" spans="2:2" ht="12.75">
      <c r="B229" s="255"/>
    </row>
    <row r="230" spans="2:2" ht="12.75">
      <c r="B230" s="255"/>
    </row>
    <row r="231" spans="2:2" ht="12.75">
      <c r="B231" s="255"/>
    </row>
    <row r="232" spans="2:2" ht="12.75">
      <c r="B232" s="255"/>
    </row>
    <row r="233" spans="2:2" ht="12.75">
      <c r="B233" s="255"/>
    </row>
    <row r="234" spans="2:2" ht="12.75">
      <c r="B234" s="255"/>
    </row>
    <row r="235" spans="2:2" ht="12.75">
      <c r="B235" s="255"/>
    </row>
    <row r="236" spans="2:2" ht="12.75">
      <c r="B236" s="255"/>
    </row>
    <row r="237" spans="2:2" ht="12.75">
      <c r="B237" s="255"/>
    </row>
    <row r="238" spans="2:2" ht="12.75">
      <c r="B238" s="255"/>
    </row>
    <row r="239" spans="2:2" ht="12.75">
      <c r="B239" s="255"/>
    </row>
    <row r="240" spans="2:2" ht="12.75">
      <c r="B240" s="255"/>
    </row>
    <row r="241" spans="2:2" ht="12.75">
      <c r="B241" s="255"/>
    </row>
    <row r="242" spans="2:2" ht="12.75">
      <c r="B242" s="255"/>
    </row>
    <row r="243" spans="2:2" ht="12.75">
      <c r="B243" s="255"/>
    </row>
    <row r="244" spans="2:2" ht="12.75">
      <c r="B244" s="255"/>
    </row>
    <row r="245" spans="2:2" ht="12.75">
      <c r="B245" s="255"/>
    </row>
    <row r="246" spans="2:2" ht="12.75">
      <c r="B246" s="255"/>
    </row>
    <row r="247" spans="2:2" ht="12.75">
      <c r="B247" s="255"/>
    </row>
    <row r="248" spans="2:2" ht="12.75">
      <c r="B248" s="255"/>
    </row>
    <row r="249" spans="2:2" ht="12.75">
      <c r="B249" s="255"/>
    </row>
    <row r="250" spans="2:2" ht="12.75">
      <c r="B250" s="255"/>
    </row>
    <row r="251" spans="2:2" ht="12.75">
      <c r="B251" s="255"/>
    </row>
    <row r="252" spans="2:2" ht="12.75">
      <c r="B252" s="255"/>
    </row>
    <row r="253" spans="2:2" ht="12.75">
      <c r="B253" s="255"/>
    </row>
    <row r="254" spans="2:2" ht="12.75">
      <c r="B254" s="255"/>
    </row>
    <row r="255" spans="2:2" ht="12.75">
      <c r="B255" s="255"/>
    </row>
    <row r="256" spans="2:2" ht="12.75">
      <c r="B256" s="255"/>
    </row>
    <row r="257" spans="2:2" ht="12.75">
      <c r="B257" s="255"/>
    </row>
    <row r="258" spans="2:2" ht="12.75">
      <c r="B258" s="255"/>
    </row>
    <row r="259" spans="2:2" ht="12.75">
      <c r="B259" s="255"/>
    </row>
    <row r="260" spans="2:2" ht="12.75">
      <c r="B260" s="255"/>
    </row>
    <row r="261" spans="2:2" ht="12.75">
      <c r="B261" s="255"/>
    </row>
    <row r="262" spans="2:2" ht="12.75">
      <c r="B262" s="255"/>
    </row>
    <row r="263" spans="2:2" ht="12.75">
      <c r="B263" s="255"/>
    </row>
    <row r="264" spans="2:2" ht="12.75">
      <c r="B264" s="255"/>
    </row>
    <row r="265" spans="2:2" ht="12.75">
      <c r="B265" s="255"/>
    </row>
    <row r="266" spans="2:2" ht="12.75">
      <c r="B266" s="255"/>
    </row>
    <row r="267" spans="2:2" ht="12.75">
      <c r="B267" s="255"/>
    </row>
    <row r="268" spans="2:2" ht="12.75">
      <c r="B268" s="255"/>
    </row>
    <row r="269" spans="2:2" ht="12.75">
      <c r="B269" s="255"/>
    </row>
    <row r="270" spans="2:2" ht="12.75">
      <c r="B270" s="255"/>
    </row>
    <row r="271" spans="2:2" ht="12.75">
      <c r="B271" s="255"/>
    </row>
    <row r="272" spans="2:2" ht="12.75">
      <c r="B272" s="255"/>
    </row>
    <row r="273" spans="2:2" ht="12.75">
      <c r="B273" s="255"/>
    </row>
    <row r="274" spans="2:2" ht="12.75">
      <c r="B274" s="255"/>
    </row>
    <row r="275" spans="2:2" ht="12.75">
      <c r="B275" s="255"/>
    </row>
    <row r="276" spans="2:2" ht="12.75">
      <c r="B276" s="255"/>
    </row>
    <row r="277" spans="2:2" ht="12.75">
      <c r="B277" s="255"/>
    </row>
    <row r="278" spans="2:2" ht="12.75">
      <c r="B278" s="255"/>
    </row>
    <row r="279" spans="2:2" ht="12.75">
      <c r="B279" s="255"/>
    </row>
    <row r="280" spans="2:2" ht="12.75">
      <c r="B280" s="255"/>
    </row>
    <row r="281" spans="2:2" ht="12.75">
      <c r="B281" s="255"/>
    </row>
    <row r="282" spans="2:2" ht="12.75">
      <c r="B282" s="255"/>
    </row>
    <row r="283" spans="2:2" ht="12.75">
      <c r="B283" s="255"/>
    </row>
    <row r="284" spans="2:2" ht="12.75">
      <c r="B284" s="255"/>
    </row>
    <row r="285" spans="2:2" ht="12.75">
      <c r="B285" s="255"/>
    </row>
    <row r="286" spans="2:2" ht="12.75">
      <c r="B286" s="255"/>
    </row>
    <row r="287" spans="2:2" ht="12.75">
      <c r="B287" s="255"/>
    </row>
    <row r="288" spans="2:2" ht="12.75">
      <c r="B288" s="255"/>
    </row>
    <row r="289" spans="2:2" ht="12.75">
      <c r="B289" s="255"/>
    </row>
    <row r="290" spans="2:2" ht="12.75">
      <c r="B290" s="255"/>
    </row>
    <row r="291" spans="2:2" ht="12.75">
      <c r="B291" s="255"/>
    </row>
    <row r="292" spans="2:2" ht="12.75">
      <c r="B292" s="255"/>
    </row>
    <row r="293" spans="2:2" ht="12.75">
      <c r="B293" s="255"/>
    </row>
    <row r="294" spans="2:2" ht="12.75">
      <c r="B294" s="255"/>
    </row>
    <row r="295" spans="2:2" ht="12.75">
      <c r="B295" s="255"/>
    </row>
    <row r="296" spans="2:2" ht="12.75">
      <c r="B296" s="255"/>
    </row>
    <row r="297" spans="2:2" ht="12.75">
      <c r="B297" s="255"/>
    </row>
    <row r="298" spans="2:2" ht="12.75">
      <c r="B298" s="255"/>
    </row>
    <row r="299" spans="2:2" ht="12.75">
      <c r="B299" s="255"/>
    </row>
    <row r="300" spans="2:2" ht="12.75">
      <c r="B300" s="255"/>
    </row>
    <row r="301" spans="2:2" ht="12.75">
      <c r="B301" s="255"/>
    </row>
    <row r="302" spans="2:2" ht="12.75">
      <c r="B302" s="255"/>
    </row>
    <row r="303" spans="2:2" ht="12.75">
      <c r="B303" s="255"/>
    </row>
    <row r="304" spans="2:2" ht="12.75">
      <c r="B304" s="255"/>
    </row>
    <row r="305" spans="2:2" ht="12.75">
      <c r="B305" s="255"/>
    </row>
    <row r="306" spans="2:2" ht="12.75">
      <c r="B306" s="255"/>
    </row>
    <row r="307" spans="2:2" ht="12.75">
      <c r="B307" s="255"/>
    </row>
    <row r="308" spans="2:2" ht="12.75">
      <c r="B308" s="255"/>
    </row>
    <row r="309" spans="2:2" ht="12.75">
      <c r="B309" s="255"/>
    </row>
    <row r="310" spans="2:2" ht="12.75">
      <c r="B310" s="255"/>
    </row>
    <row r="311" spans="2:2" ht="12.75">
      <c r="B311" s="255"/>
    </row>
    <row r="312" spans="2:2" ht="12.75">
      <c r="B312" s="255"/>
    </row>
    <row r="313" spans="2:2" ht="12.75">
      <c r="B313" s="255"/>
    </row>
    <row r="314" spans="2:2" ht="12.75">
      <c r="B314" s="255"/>
    </row>
    <row r="315" spans="2:2" ht="12.75">
      <c r="B315" s="255"/>
    </row>
    <row r="316" spans="2:2" ht="12.75">
      <c r="B316" s="255"/>
    </row>
    <row r="317" spans="2:2" ht="12.75">
      <c r="B317" s="255"/>
    </row>
    <row r="318" spans="2:2" ht="12.75">
      <c r="B318" s="255"/>
    </row>
    <row r="319" spans="2:2" ht="12.75">
      <c r="B319" s="255"/>
    </row>
    <row r="320" spans="2:2" ht="12.75">
      <c r="B320" s="255"/>
    </row>
    <row r="321" spans="2:2" ht="12.75">
      <c r="B321" s="255"/>
    </row>
    <row r="322" spans="2:2" ht="12.75">
      <c r="B322" s="255"/>
    </row>
    <row r="323" spans="2:2" ht="12.75">
      <c r="B323" s="255"/>
    </row>
    <row r="324" spans="2:2" ht="12.75">
      <c r="B324" s="255"/>
    </row>
    <row r="325" spans="2:2" ht="12.75">
      <c r="B325" s="255"/>
    </row>
    <row r="326" spans="2:2" ht="12.75">
      <c r="B326" s="255"/>
    </row>
    <row r="327" spans="2:2" ht="12.75">
      <c r="B327" s="255"/>
    </row>
    <row r="328" spans="2:2" ht="12.75">
      <c r="B328" s="255"/>
    </row>
    <row r="329" spans="2:2" ht="12.75">
      <c r="B329" s="255"/>
    </row>
    <row r="330" spans="2:2" ht="12.75">
      <c r="B330" s="255"/>
    </row>
    <row r="331" spans="2:2" ht="12.75">
      <c r="B331" s="255"/>
    </row>
    <row r="332" spans="2:2" ht="12.75">
      <c r="B332" s="255"/>
    </row>
    <row r="333" spans="2:2" ht="12.75">
      <c r="B333" s="255"/>
    </row>
    <row r="334" spans="2:2" ht="12.75">
      <c r="B334" s="255"/>
    </row>
    <row r="335" spans="2:2" ht="12.75">
      <c r="B335" s="255"/>
    </row>
    <row r="336" spans="2:2" ht="12.75">
      <c r="B336" s="255"/>
    </row>
    <row r="337" spans="2:2" ht="12.75">
      <c r="B337" s="255"/>
    </row>
    <row r="338" spans="2:2" ht="12.75">
      <c r="B338" s="255"/>
    </row>
    <row r="339" spans="2:2" ht="12.75">
      <c r="B339" s="255"/>
    </row>
    <row r="340" spans="2:2" ht="12.75">
      <c r="B340" s="255"/>
    </row>
    <row r="341" spans="2:2" ht="12.75">
      <c r="B341" s="255"/>
    </row>
    <row r="342" spans="2:2" ht="12.75">
      <c r="B342" s="255"/>
    </row>
    <row r="343" spans="2:2" ht="12.75">
      <c r="B343" s="255"/>
    </row>
    <row r="344" spans="2:2" ht="12.75">
      <c r="B344" s="255"/>
    </row>
    <row r="345" spans="2:2" ht="12.75">
      <c r="B345" s="255"/>
    </row>
    <row r="346" spans="2:2" ht="12.75">
      <c r="B346" s="255"/>
    </row>
    <row r="347" spans="2:2" ht="12.75">
      <c r="B347" s="255"/>
    </row>
    <row r="348" spans="2:2" ht="12.75">
      <c r="B348" s="255"/>
    </row>
    <row r="349" spans="2:2" ht="12.75">
      <c r="B349" s="255"/>
    </row>
    <row r="350" spans="2:2" ht="12.75">
      <c r="B350" s="255"/>
    </row>
    <row r="351" spans="2:2" ht="12.75">
      <c r="B351" s="255"/>
    </row>
    <row r="352" spans="2:2" ht="12.75">
      <c r="B352" s="255"/>
    </row>
    <row r="353" spans="2:2" ht="12.75">
      <c r="B353" s="255"/>
    </row>
    <row r="354" spans="2:2" ht="12.75">
      <c r="B354" s="255"/>
    </row>
    <row r="355" spans="2:2" ht="12.75">
      <c r="B355" s="255"/>
    </row>
    <row r="356" spans="2:2" ht="12.75">
      <c r="B356" s="255"/>
    </row>
    <row r="357" spans="2:2" ht="12.75">
      <c r="B357" s="255"/>
    </row>
    <row r="358" spans="2:2" ht="12.75">
      <c r="B358" s="255"/>
    </row>
    <row r="359" spans="2:2" ht="12.75">
      <c r="B359" s="255"/>
    </row>
    <row r="360" spans="2:2" ht="12.75">
      <c r="B360" s="255"/>
    </row>
    <row r="361" spans="2:2" ht="12.75">
      <c r="B361" s="255"/>
    </row>
    <row r="362" spans="2:2" ht="12.75">
      <c r="B362" s="255"/>
    </row>
    <row r="363" spans="2:2" ht="12.75">
      <c r="B363" s="255"/>
    </row>
    <row r="364" spans="2:2" ht="12.75">
      <c r="B364" s="255"/>
    </row>
    <row r="365" spans="2:2" ht="12.75">
      <c r="B365" s="255"/>
    </row>
    <row r="366" spans="2:2" ht="12.75">
      <c r="B366" s="255"/>
    </row>
    <row r="367" spans="2:2" ht="12.75">
      <c r="B367" s="255"/>
    </row>
    <row r="368" spans="2:2" ht="12.75">
      <c r="B368" s="255"/>
    </row>
    <row r="369" spans="2:2" ht="12.75">
      <c r="B369" s="255"/>
    </row>
    <row r="370" spans="2:2" ht="12.75">
      <c r="B370" s="255"/>
    </row>
    <row r="371" spans="2:2" ht="12.75">
      <c r="B371" s="255"/>
    </row>
    <row r="372" spans="2:2" ht="12.75">
      <c r="B372" s="255"/>
    </row>
    <row r="373" spans="2:2" ht="12.75">
      <c r="B373" s="255"/>
    </row>
    <row r="374" spans="2:2" ht="12.75">
      <c r="B374" s="255"/>
    </row>
    <row r="375" spans="2:2" ht="12.75">
      <c r="B375" s="255"/>
    </row>
    <row r="376" spans="2:2" ht="12.75">
      <c r="B376" s="255"/>
    </row>
    <row r="377" spans="2:2" ht="12.75">
      <c r="B377" s="255"/>
    </row>
    <row r="378" spans="2:2" ht="12.75">
      <c r="B378" s="255"/>
    </row>
    <row r="379" spans="2:2" ht="12.75">
      <c r="B379" s="255"/>
    </row>
    <row r="380" spans="2:2" ht="12.75">
      <c r="B380" s="255"/>
    </row>
    <row r="381" spans="2:2" ht="12.75">
      <c r="B381" s="255"/>
    </row>
    <row r="382" spans="2:2" ht="12.75">
      <c r="B382" s="255"/>
    </row>
    <row r="383" spans="2:2" ht="12.75">
      <c r="B383" s="255"/>
    </row>
    <row r="384" spans="2:2" ht="12.75">
      <c r="B384" s="255"/>
    </row>
    <row r="385" spans="2:2" ht="12.75">
      <c r="B385" s="255"/>
    </row>
    <row r="386" spans="2:2" ht="12.75">
      <c r="B386" s="255"/>
    </row>
    <row r="387" spans="2:2" ht="12.75">
      <c r="B387" s="255"/>
    </row>
    <row r="388" spans="2:2" ht="12.75">
      <c r="B388" s="255"/>
    </row>
    <row r="389" spans="2:2" ht="12.75">
      <c r="B389" s="255"/>
    </row>
    <row r="390" spans="2:2" ht="12.75">
      <c r="B390" s="255"/>
    </row>
    <row r="391" spans="2:2" ht="12.75">
      <c r="B391" s="255"/>
    </row>
    <row r="392" spans="2:2" ht="12.75">
      <c r="B392" s="255"/>
    </row>
    <row r="393" spans="2:2" ht="12.75">
      <c r="B393" s="255"/>
    </row>
    <row r="394" spans="2:2" ht="12.75">
      <c r="B394" s="255"/>
    </row>
    <row r="395" spans="2:2" ht="12.75">
      <c r="B395" s="255"/>
    </row>
    <row r="396" spans="2:2" ht="12.75">
      <c r="B396" s="255"/>
    </row>
    <row r="397" spans="2:2" ht="12.75">
      <c r="B397" s="255"/>
    </row>
    <row r="398" spans="2:2" ht="12.75">
      <c r="B398" s="255"/>
    </row>
    <row r="399" spans="2:2" ht="12.75">
      <c r="B399" s="255"/>
    </row>
    <row r="400" spans="2:2" ht="12.75">
      <c r="B400" s="255"/>
    </row>
    <row r="401" spans="2:2" ht="12.75">
      <c r="B401" s="255"/>
    </row>
    <row r="402" spans="2:2" ht="12.75">
      <c r="B402" s="255"/>
    </row>
    <row r="403" spans="2:2" ht="12.75">
      <c r="B403" s="255"/>
    </row>
    <row r="404" spans="2:2" ht="12.75">
      <c r="B404" s="255"/>
    </row>
    <row r="405" spans="2:2" ht="12.75">
      <c r="B405" s="255"/>
    </row>
    <row r="406" spans="2:2" ht="12.75">
      <c r="B406" s="255"/>
    </row>
    <row r="407" spans="2:2" ht="12.75">
      <c r="B407" s="255"/>
    </row>
    <row r="408" spans="2:2" ht="12.75">
      <c r="B408" s="255"/>
    </row>
    <row r="409" spans="2:2" ht="12.75">
      <c r="B409" s="255"/>
    </row>
    <row r="410" spans="2:2" ht="12.75">
      <c r="B410" s="255"/>
    </row>
    <row r="411" spans="2:2" ht="12.75">
      <c r="B411" s="255"/>
    </row>
    <row r="412" spans="2:2" ht="12.75">
      <c r="B412" s="255"/>
    </row>
    <row r="413" spans="2:2" ht="12.75">
      <c r="B413" s="255"/>
    </row>
    <row r="414" spans="2:2" ht="12.75">
      <c r="B414" s="255"/>
    </row>
    <row r="415" spans="2:2" ht="12.75">
      <c r="B415" s="255"/>
    </row>
    <row r="416" spans="2:2" ht="12.75">
      <c r="B416" s="255"/>
    </row>
    <row r="417" spans="2:2" ht="12.75">
      <c r="B417" s="255"/>
    </row>
    <row r="418" spans="2:2" ht="12.75">
      <c r="B418" s="255"/>
    </row>
    <row r="419" spans="2:2" ht="12.75">
      <c r="B419" s="255"/>
    </row>
    <row r="420" spans="2:2" ht="12.75">
      <c r="B420" s="255"/>
    </row>
    <row r="421" spans="2:2" ht="12.75">
      <c r="B421" s="255"/>
    </row>
    <row r="422" spans="2:2" ht="12.75">
      <c r="B422" s="255"/>
    </row>
    <row r="423" spans="2:2" ht="12.75">
      <c r="B423" s="255"/>
    </row>
    <row r="424" spans="2:2" ht="12.75">
      <c r="B424" s="255"/>
    </row>
    <row r="425" spans="2:2" ht="12.75">
      <c r="B425" s="255"/>
    </row>
    <row r="426" spans="2:2" ht="12.75">
      <c r="B426" s="255"/>
    </row>
    <row r="427" spans="2:2" ht="12.75">
      <c r="B427" s="255"/>
    </row>
    <row r="428" spans="2:2" ht="12.75">
      <c r="B428" s="255"/>
    </row>
    <row r="429" spans="2:2" ht="12.75">
      <c r="B429" s="255"/>
    </row>
    <row r="430" spans="2:2" ht="12.75">
      <c r="B430" s="255"/>
    </row>
    <row r="431" spans="2:2" ht="12.75">
      <c r="B431" s="255"/>
    </row>
    <row r="432" spans="2:2" ht="12.75">
      <c r="B432" s="255"/>
    </row>
    <row r="433" spans="2:2" ht="12.75">
      <c r="B433" s="255"/>
    </row>
    <row r="434" spans="2:2" ht="12.75">
      <c r="B434" s="255"/>
    </row>
    <row r="435" spans="2:2" ht="12.75">
      <c r="B435" s="255"/>
    </row>
    <row r="436" spans="2:2" ht="12.75">
      <c r="B436" s="255"/>
    </row>
    <row r="437" spans="2:2" ht="12.75">
      <c r="B437" s="255"/>
    </row>
    <row r="438" spans="2:2" ht="12.75">
      <c r="B438" s="255"/>
    </row>
    <row r="439" spans="2:2" ht="12.75">
      <c r="B439" s="255"/>
    </row>
    <row r="440" spans="2:2" ht="12.75">
      <c r="B440" s="255"/>
    </row>
    <row r="441" spans="2:2" ht="12.75">
      <c r="B441" s="255"/>
    </row>
    <row r="442" spans="2:2" ht="12.75">
      <c r="B442" s="255"/>
    </row>
    <row r="443" spans="2:2" ht="12.75">
      <c r="B443" s="255"/>
    </row>
    <row r="444" spans="2:2" ht="12.75">
      <c r="B444" s="255"/>
    </row>
    <row r="445" spans="2:2" ht="12.75">
      <c r="B445" s="255"/>
    </row>
    <row r="446" spans="2:2" ht="12.75">
      <c r="B446" s="255"/>
    </row>
    <row r="447" spans="2:2" ht="12.75">
      <c r="B447" s="255"/>
    </row>
    <row r="448" spans="2:2" ht="12.75">
      <c r="B448" s="255"/>
    </row>
    <row r="449" spans="2:2" ht="12.75">
      <c r="B449" s="255"/>
    </row>
    <row r="450" spans="2:2" ht="12.75">
      <c r="B450" s="255"/>
    </row>
    <row r="451" spans="2:2" ht="12.75">
      <c r="B451" s="255"/>
    </row>
    <row r="452" spans="2:2" ht="12.75">
      <c r="B452" s="255"/>
    </row>
    <row r="453" spans="2:2" ht="12.75">
      <c r="B453" s="255"/>
    </row>
    <row r="454" spans="2:2" ht="12.75">
      <c r="B454" s="255"/>
    </row>
    <row r="455" spans="2:2" ht="12.75">
      <c r="B455" s="255"/>
    </row>
    <row r="456" spans="2:2" ht="12.75">
      <c r="B456" s="255"/>
    </row>
    <row r="457" spans="2:2" ht="12.75">
      <c r="B457" s="255"/>
    </row>
    <row r="458" spans="2:2" ht="12.75">
      <c r="B458" s="255"/>
    </row>
    <row r="459" spans="2:2" ht="12.75">
      <c r="B459" s="255"/>
    </row>
    <row r="460" spans="2:2" ht="12.75">
      <c r="B460" s="255"/>
    </row>
    <row r="461" spans="2:2" ht="12.75">
      <c r="B461" s="255"/>
    </row>
    <row r="462" spans="2:2" ht="12.75">
      <c r="B462" s="255"/>
    </row>
    <row r="463" spans="2:2" ht="12.75">
      <c r="B463" s="255"/>
    </row>
    <row r="464" spans="2:2" ht="12.75">
      <c r="B464" s="255"/>
    </row>
    <row r="465" spans="2:2" ht="12.75">
      <c r="B465" s="255"/>
    </row>
    <row r="466" spans="2:2" ht="12.75">
      <c r="B466" s="255"/>
    </row>
    <row r="467" spans="2:2" ht="12.75">
      <c r="B467" s="255"/>
    </row>
    <row r="468" spans="2:2" ht="12.75">
      <c r="B468" s="255"/>
    </row>
    <row r="469" spans="2:2" ht="12.75">
      <c r="B469" s="255"/>
    </row>
    <row r="470" spans="2:2" ht="12.75">
      <c r="B470" s="255"/>
    </row>
    <row r="471" spans="2:2" ht="12.75">
      <c r="B471" s="255"/>
    </row>
    <row r="472" spans="2:2" ht="12.75">
      <c r="B472" s="255"/>
    </row>
    <row r="473" spans="2:2" ht="12.75">
      <c r="B473" s="255"/>
    </row>
    <row r="474" spans="2:2" ht="12.75">
      <c r="B474" s="255"/>
    </row>
    <row r="475" spans="2:2" ht="12.75">
      <c r="B475" s="255"/>
    </row>
    <row r="476" spans="2:2" ht="12.75">
      <c r="B476" s="255"/>
    </row>
    <row r="477" spans="2:2" ht="12.75">
      <c r="B477" s="255"/>
    </row>
    <row r="478" spans="2:2" ht="12.75">
      <c r="B478" s="255"/>
    </row>
    <row r="479" spans="2:2" ht="12.75">
      <c r="B479" s="255"/>
    </row>
    <row r="480" spans="2:2" ht="12.75">
      <c r="B480" s="255"/>
    </row>
    <row r="481" spans="2:2" ht="12.75">
      <c r="B481" s="255"/>
    </row>
    <row r="482" spans="2:2" ht="12.75">
      <c r="B482" s="255"/>
    </row>
    <row r="483" spans="2:2" ht="12.75">
      <c r="B483" s="255"/>
    </row>
    <row r="484" spans="2:2" ht="12.75">
      <c r="B484" s="255"/>
    </row>
    <row r="485" spans="2:2" ht="12.75">
      <c r="B485" s="255"/>
    </row>
    <row r="486" spans="2:2" ht="12.75">
      <c r="B486" s="255"/>
    </row>
    <row r="487" spans="2:2" ht="12.75">
      <c r="B487" s="255"/>
    </row>
    <row r="488" spans="2:2" ht="12.75">
      <c r="B488" s="255"/>
    </row>
    <row r="489" spans="2:2" ht="12.75">
      <c r="B489" s="255"/>
    </row>
    <row r="490" spans="2:2" ht="12.75">
      <c r="B490" s="255"/>
    </row>
    <row r="491" spans="2:2" ht="12.75">
      <c r="B491" s="255"/>
    </row>
    <row r="492" spans="2:2" ht="12.75">
      <c r="B492" s="255"/>
    </row>
    <row r="493" spans="2:2" ht="12.75">
      <c r="B493" s="255"/>
    </row>
    <row r="494" spans="2:2" ht="12.75">
      <c r="B494" s="255"/>
    </row>
    <row r="495" spans="2:2" ht="12.75">
      <c r="B495" s="255"/>
    </row>
    <row r="496" spans="2:2" ht="12.75">
      <c r="B496" s="255"/>
    </row>
    <row r="497" spans="2:2" ht="12.75">
      <c r="B497" s="255"/>
    </row>
    <row r="498" spans="2:2" ht="12.75">
      <c r="B498" s="255"/>
    </row>
    <row r="499" spans="2:2" ht="12.75">
      <c r="B499" s="255"/>
    </row>
    <row r="500" spans="2:2" ht="12.75">
      <c r="B500" s="255"/>
    </row>
    <row r="501" spans="2:2" ht="12.75">
      <c r="B501" s="255"/>
    </row>
    <row r="502" spans="2:2" ht="12.75">
      <c r="B502" s="255"/>
    </row>
    <row r="503" spans="2:2" ht="12.75">
      <c r="B503" s="255"/>
    </row>
    <row r="504" spans="2:2" ht="12.75">
      <c r="B504" s="255"/>
    </row>
    <row r="505" spans="2:2" ht="12.75">
      <c r="B505" s="255"/>
    </row>
    <row r="506" spans="2:2" ht="12.75">
      <c r="B506" s="255"/>
    </row>
    <row r="507" spans="2:2" ht="12.75">
      <c r="B507" s="255"/>
    </row>
    <row r="508" spans="2:2" ht="12.75">
      <c r="B508" s="255"/>
    </row>
    <row r="509" spans="2:2" ht="12.75">
      <c r="B509" s="255"/>
    </row>
    <row r="510" spans="2:2" ht="12.75">
      <c r="B510" s="255"/>
    </row>
    <row r="511" spans="2:2" ht="12.75">
      <c r="B511" s="255"/>
    </row>
    <row r="512" spans="2:2" ht="12.75">
      <c r="B512" s="255"/>
    </row>
    <row r="513" spans="2:2" ht="12.75">
      <c r="B513" s="255"/>
    </row>
    <row r="514" spans="2:2" ht="12.75">
      <c r="B514" s="255"/>
    </row>
    <row r="515" spans="2:2" ht="12.75">
      <c r="B515" s="255"/>
    </row>
    <row r="516" spans="2:2" ht="12.75">
      <c r="B516" s="255"/>
    </row>
    <row r="517" spans="2:2" ht="12.75">
      <c r="B517" s="255"/>
    </row>
    <row r="518" spans="2:2" ht="12.75">
      <c r="B518" s="255"/>
    </row>
    <row r="519" spans="2:2" ht="12.75">
      <c r="B519" s="255"/>
    </row>
    <row r="520" spans="2:2" ht="12.75">
      <c r="B520" s="255"/>
    </row>
    <row r="521" spans="2:2" ht="12.75">
      <c r="B521" s="255"/>
    </row>
    <row r="522" spans="2:2" ht="12.75">
      <c r="B522" s="255"/>
    </row>
    <row r="523" spans="2:2" ht="12.75">
      <c r="B523" s="255"/>
    </row>
    <row r="524" spans="2:2" ht="12.75">
      <c r="B524" s="255"/>
    </row>
    <row r="525" spans="2:2" ht="12.75">
      <c r="B525" s="255"/>
    </row>
    <row r="526" spans="2:2" ht="12.75">
      <c r="B526" s="255"/>
    </row>
    <row r="527" spans="2:2" ht="12.75">
      <c r="B527" s="255"/>
    </row>
    <row r="528" spans="2:2" ht="12.75">
      <c r="B528" s="255"/>
    </row>
    <row r="529" spans="2:2" ht="12.75">
      <c r="B529" s="255"/>
    </row>
    <row r="530" spans="2:2" ht="12.75">
      <c r="B530" s="255"/>
    </row>
    <row r="531" spans="2:2" ht="12.75">
      <c r="B531" s="255"/>
    </row>
    <row r="532" spans="2:2" ht="12.75">
      <c r="B532" s="255"/>
    </row>
    <row r="533" spans="2:2" ht="12.75">
      <c r="B533" s="255"/>
    </row>
    <row r="534" spans="2:2" ht="12.75">
      <c r="B534" s="255"/>
    </row>
    <row r="535" spans="2:2" ht="12.75">
      <c r="B535" s="255"/>
    </row>
    <row r="536" spans="2:2" ht="12.75">
      <c r="B536" s="255"/>
    </row>
    <row r="537" spans="2:2" ht="12.75">
      <c r="B537" s="255"/>
    </row>
    <row r="538" spans="2:2" ht="12.75">
      <c r="B538" s="255"/>
    </row>
    <row r="539" spans="2:2" ht="12.75">
      <c r="B539" s="255"/>
    </row>
    <row r="540" spans="2:2" ht="12.75">
      <c r="B540" s="255"/>
    </row>
    <row r="541" spans="2:2" ht="12.75">
      <c r="B541" s="255"/>
    </row>
    <row r="542" spans="2:2" ht="12.75">
      <c r="B542" s="255"/>
    </row>
    <row r="543" spans="2:2" ht="12.75">
      <c r="B543" s="255"/>
    </row>
    <row r="544" spans="2:2" ht="12.75">
      <c r="B544" s="255"/>
    </row>
    <row r="545" spans="2:2" ht="12.75">
      <c r="B545" s="255"/>
    </row>
    <row r="546" spans="2:2" ht="12.75">
      <c r="B546" s="255"/>
    </row>
    <row r="547" spans="2:2" ht="12.75">
      <c r="B547" s="255"/>
    </row>
    <row r="548" spans="2:2" ht="12.75">
      <c r="B548" s="255"/>
    </row>
    <row r="549" spans="2:2" ht="12.75">
      <c r="B549" s="255"/>
    </row>
    <row r="550" spans="2:2" ht="12.75">
      <c r="B550" s="255"/>
    </row>
    <row r="551" spans="2:2" ht="12.75">
      <c r="B551" s="255"/>
    </row>
    <row r="552" spans="2:2" ht="12.75">
      <c r="B552" s="255"/>
    </row>
    <row r="553" spans="2:2" ht="12.75">
      <c r="B553" s="255"/>
    </row>
    <row r="554" spans="2:2" ht="12.75">
      <c r="B554" s="255"/>
    </row>
    <row r="555" spans="2:2" ht="12.75">
      <c r="B555" s="255"/>
    </row>
    <row r="556" spans="2:2" ht="12.75">
      <c r="B556" s="255"/>
    </row>
    <row r="557" spans="2:2" ht="12.75">
      <c r="B557" s="255"/>
    </row>
    <row r="558" spans="2:2" ht="12.75">
      <c r="B558" s="255"/>
    </row>
    <row r="559" spans="2:2" ht="12.75">
      <c r="B559" s="255"/>
    </row>
    <row r="560" spans="2:2" ht="12.75">
      <c r="B560" s="255"/>
    </row>
    <row r="561" spans="2:2" ht="12.75">
      <c r="B561" s="255"/>
    </row>
    <row r="562" spans="2:2" ht="12.75">
      <c r="B562" s="255"/>
    </row>
    <row r="563" spans="2:2" ht="12.75">
      <c r="B563" s="255"/>
    </row>
    <row r="564" spans="2:2" ht="12.75">
      <c r="B564" s="255"/>
    </row>
    <row r="565" spans="2:2" ht="12.75">
      <c r="B565" s="255"/>
    </row>
    <row r="566" spans="2:2" ht="12.75">
      <c r="B566" s="255"/>
    </row>
    <row r="567" spans="2:2" ht="12.75">
      <c r="B567" s="255"/>
    </row>
    <row r="568" spans="2:2" ht="12.75">
      <c r="B568" s="255"/>
    </row>
    <row r="569" spans="2:2" ht="12.75">
      <c r="B569" s="255"/>
    </row>
    <row r="570" spans="2:2" ht="12.75">
      <c r="B570" s="255"/>
    </row>
    <row r="571" spans="2:2" ht="12.75">
      <c r="B571" s="255"/>
    </row>
    <row r="572" spans="2:2" ht="12.75">
      <c r="B572" s="255"/>
    </row>
    <row r="573" spans="2:2" ht="12.75">
      <c r="B573" s="255"/>
    </row>
    <row r="574" spans="2:2" ht="12.75">
      <c r="B574" s="255"/>
    </row>
    <row r="575" spans="2:2" ht="12.75">
      <c r="B575" s="255"/>
    </row>
    <row r="576" spans="2:2" ht="12.75">
      <c r="B576" s="255"/>
    </row>
    <row r="577" spans="2:2" ht="12.75">
      <c r="B577" s="255"/>
    </row>
    <row r="578" spans="2:2" ht="12.75">
      <c r="B578" s="255"/>
    </row>
    <row r="579" spans="2:2" ht="12.75">
      <c r="B579" s="255"/>
    </row>
    <row r="580" spans="2:2" ht="12.75">
      <c r="B580" s="255"/>
    </row>
    <row r="581" spans="2:2" ht="12.75">
      <c r="B581" s="255"/>
    </row>
    <row r="582" spans="2:2" ht="12.75">
      <c r="B582" s="255"/>
    </row>
    <row r="583" spans="2:2" ht="12.75">
      <c r="B583" s="255"/>
    </row>
    <row r="584" spans="2:2" ht="12.75">
      <c r="B584" s="255"/>
    </row>
    <row r="585" spans="2:2" ht="12.75">
      <c r="B585" s="255"/>
    </row>
    <row r="586" spans="2:2" ht="12.75">
      <c r="B586" s="255"/>
    </row>
    <row r="587" spans="2:2" ht="12.75">
      <c r="B587" s="255"/>
    </row>
    <row r="588" spans="2:2" ht="12.75">
      <c r="B588" s="255"/>
    </row>
    <row r="589" spans="2:2" ht="12.75">
      <c r="B589" s="255"/>
    </row>
    <row r="590" spans="2:2" ht="12.75">
      <c r="B590" s="255"/>
    </row>
    <row r="591" spans="2:2" ht="12.75">
      <c r="B591" s="255"/>
    </row>
    <row r="592" spans="2:2" ht="12.75">
      <c r="B592" s="255"/>
    </row>
    <row r="593" spans="2:2" ht="12.75">
      <c r="B593" s="255"/>
    </row>
    <row r="594" spans="2:2" ht="12.75">
      <c r="B594" s="255"/>
    </row>
    <row r="595" spans="2:2" ht="12.75">
      <c r="B595" s="255"/>
    </row>
    <row r="596" spans="2:2" ht="12.75">
      <c r="B596" s="255"/>
    </row>
    <row r="597" spans="2:2" ht="12.75">
      <c r="B597" s="255"/>
    </row>
    <row r="598" spans="2:2" ht="12.75">
      <c r="B598" s="255"/>
    </row>
    <row r="599" spans="2:2" ht="12.75">
      <c r="B599" s="255"/>
    </row>
    <row r="600" spans="2:2" ht="12.75">
      <c r="B600" s="255"/>
    </row>
    <row r="601" spans="2:2" ht="12.75">
      <c r="B601" s="255"/>
    </row>
    <row r="602" spans="2:2" ht="12.75">
      <c r="B602" s="255"/>
    </row>
    <row r="603" spans="2:2" ht="12.75">
      <c r="B603" s="255"/>
    </row>
    <row r="604" spans="2:2" ht="12.75">
      <c r="B604" s="255"/>
    </row>
    <row r="605" spans="2:2" ht="12.75">
      <c r="B605" s="255"/>
    </row>
    <row r="606" spans="2:2" ht="12.75">
      <c r="B606" s="255"/>
    </row>
    <row r="607" spans="2:2" ht="12.75">
      <c r="B607" s="255"/>
    </row>
    <row r="608" spans="2:2" ht="12.75">
      <c r="B608" s="255"/>
    </row>
    <row r="609" spans="2:2" ht="12.75">
      <c r="B609" s="255"/>
    </row>
    <row r="610" spans="2:2" ht="12.75">
      <c r="B610" s="255"/>
    </row>
    <row r="611" spans="2:2" ht="12.75">
      <c r="B611" s="255"/>
    </row>
    <row r="612" spans="2:2" ht="12.75">
      <c r="B612" s="255"/>
    </row>
    <row r="613" spans="2:2" ht="12.75">
      <c r="B613" s="255"/>
    </row>
    <row r="614" spans="2:2" ht="12.75">
      <c r="B614" s="255"/>
    </row>
    <row r="615" spans="2:2" ht="12.75">
      <c r="B615" s="255"/>
    </row>
    <row r="616" spans="2:2" ht="12.75">
      <c r="B616" s="255"/>
    </row>
    <row r="617" spans="2:2" ht="12.75">
      <c r="B617" s="255"/>
    </row>
    <row r="618" spans="2:2" ht="12.75">
      <c r="B618" s="255"/>
    </row>
    <row r="619" spans="2:2" ht="12.75">
      <c r="B619" s="255"/>
    </row>
    <row r="620" spans="2:2" ht="12.75">
      <c r="B620" s="255"/>
    </row>
    <row r="621" spans="2:2" ht="12.75">
      <c r="B621" s="255"/>
    </row>
    <row r="622" spans="2:2" ht="12.75">
      <c r="B622" s="255"/>
    </row>
    <row r="623" spans="2:2" ht="12.75">
      <c r="B623" s="255"/>
    </row>
    <row r="624" spans="2:2" ht="12.75">
      <c r="B624" s="255"/>
    </row>
    <row r="625" spans="2:2" ht="12.75">
      <c r="B625" s="255"/>
    </row>
    <row r="626" spans="2:2" ht="12.75">
      <c r="B626" s="255"/>
    </row>
    <row r="627" spans="2:2" ht="12.75">
      <c r="B627" s="255"/>
    </row>
    <row r="628" spans="2:2" ht="12.75">
      <c r="B628" s="255"/>
    </row>
    <row r="629" spans="2:2" ht="12.75">
      <c r="B629" s="255"/>
    </row>
    <row r="630" spans="2:2" ht="12.75">
      <c r="B630" s="255"/>
    </row>
    <row r="631" spans="2:2" ht="12.75">
      <c r="B631" s="255"/>
    </row>
    <row r="632" spans="2:2" ht="12.75">
      <c r="B632" s="255"/>
    </row>
    <row r="633" spans="2:2" ht="12.75">
      <c r="B633" s="255"/>
    </row>
    <row r="634" spans="2:2" ht="12.75">
      <c r="B634" s="255"/>
    </row>
    <row r="635" spans="2:2" ht="12.75">
      <c r="B635" s="255"/>
    </row>
    <row r="636" spans="2:2" ht="12.75">
      <c r="B636" s="255"/>
    </row>
    <row r="637" spans="2:2" ht="12.75">
      <c r="B637" s="255"/>
    </row>
    <row r="638" spans="2:2" ht="12.75">
      <c r="B638" s="255"/>
    </row>
    <row r="639" spans="2:2" ht="12.75">
      <c r="B639" s="255"/>
    </row>
    <row r="640" spans="2:2" ht="12.75">
      <c r="B640" s="255"/>
    </row>
    <row r="641" spans="2:2" ht="12.75">
      <c r="B641" s="255"/>
    </row>
    <row r="642" spans="2:2" ht="12.75">
      <c r="B642" s="255"/>
    </row>
    <row r="643" spans="2:2" ht="12.75">
      <c r="B643" s="255"/>
    </row>
    <row r="644" spans="2:2" ht="12.75">
      <c r="B644" s="255"/>
    </row>
    <row r="645" spans="2:2" ht="12.75">
      <c r="B645" s="255"/>
    </row>
    <row r="646" spans="2:2" ht="12.75">
      <c r="B646" s="255"/>
    </row>
    <row r="647" spans="2:2" ht="12.75">
      <c r="B647" s="255"/>
    </row>
    <row r="648" spans="2:2" ht="12.75">
      <c r="B648" s="255"/>
    </row>
    <row r="649" spans="2:2" ht="12.75">
      <c r="B649" s="255"/>
    </row>
    <row r="650" spans="2:2" ht="12.75">
      <c r="B650" s="255"/>
    </row>
    <row r="651" spans="2:2" ht="12.75">
      <c r="B651" s="255"/>
    </row>
    <row r="652" spans="2:2" ht="12.75">
      <c r="B652" s="255"/>
    </row>
    <row r="653" spans="2:2" ht="12.75">
      <c r="B653" s="255"/>
    </row>
    <row r="654" spans="2:2" ht="12.75">
      <c r="B654" s="255"/>
    </row>
    <row r="655" spans="2:2" ht="12.75">
      <c r="B655" s="255"/>
    </row>
    <row r="656" spans="2:2" ht="12.75">
      <c r="B656" s="255"/>
    </row>
    <row r="657" spans="2:2" ht="12.75">
      <c r="B657" s="255"/>
    </row>
    <row r="658" spans="2:2" ht="12.75">
      <c r="B658" s="255"/>
    </row>
    <row r="659" spans="2:2" ht="12.75">
      <c r="B659" s="255"/>
    </row>
    <row r="660" spans="2:2" ht="12.75">
      <c r="B660" s="255"/>
    </row>
    <row r="661" spans="2:2" ht="12.75">
      <c r="B661" s="255"/>
    </row>
    <row r="662" spans="2:2" ht="12.75">
      <c r="B662" s="255"/>
    </row>
    <row r="663" spans="2:2" ht="12.75">
      <c r="B663" s="255"/>
    </row>
    <row r="664" spans="2:2" ht="12.75">
      <c r="B664" s="255"/>
    </row>
    <row r="665" spans="2:2" ht="12.75">
      <c r="B665" s="255"/>
    </row>
    <row r="666" spans="2:2" ht="12.75">
      <c r="B666" s="255"/>
    </row>
    <row r="667" spans="2:2" ht="12.75">
      <c r="B667" s="255"/>
    </row>
    <row r="668" spans="2:2" ht="12.75">
      <c r="B668" s="255"/>
    </row>
    <row r="669" spans="2:2" ht="12.75">
      <c r="B669" s="255"/>
    </row>
    <row r="670" spans="2:2" ht="12.75">
      <c r="B670" s="255"/>
    </row>
    <row r="671" spans="2:2" ht="12.75">
      <c r="B671" s="255"/>
    </row>
    <row r="672" spans="2:2" ht="12.75">
      <c r="B672" s="255"/>
    </row>
    <row r="673" spans="2:2" ht="12.75">
      <c r="B673" s="255"/>
    </row>
    <row r="674" spans="2:2" ht="12.75">
      <c r="B674" s="255"/>
    </row>
    <row r="675" spans="2:2" ht="12.75">
      <c r="B675" s="255"/>
    </row>
    <row r="676" spans="2:2" ht="12.75">
      <c r="B676" s="255"/>
    </row>
    <row r="677" spans="2:2" ht="12.75">
      <c r="B677" s="255"/>
    </row>
    <row r="678" spans="2:2" ht="12.75">
      <c r="B678" s="255"/>
    </row>
    <row r="679" spans="2:2" ht="12.75">
      <c r="B679" s="255"/>
    </row>
    <row r="680" spans="2:2" ht="12.75">
      <c r="B680" s="255"/>
    </row>
    <row r="681" spans="2:2" ht="12.75">
      <c r="B681" s="255"/>
    </row>
    <row r="682" spans="2:2" ht="12.75">
      <c r="B682" s="255"/>
    </row>
    <row r="683" spans="2:2" ht="12.75">
      <c r="B683" s="255"/>
    </row>
    <row r="684" spans="2:2" ht="12.75">
      <c r="B684" s="255"/>
    </row>
    <row r="685" spans="2:2" ht="12.75">
      <c r="B685" s="255"/>
    </row>
    <row r="686" spans="2:2" ht="12.75">
      <c r="B686" s="255"/>
    </row>
    <row r="687" spans="2:2" ht="12.75">
      <c r="B687" s="255"/>
    </row>
    <row r="688" spans="2:2" ht="12.75">
      <c r="B688" s="255"/>
    </row>
    <row r="689" spans="2:2" ht="12.75">
      <c r="B689" s="255"/>
    </row>
    <row r="690" spans="2:2" ht="12.75">
      <c r="B690" s="255"/>
    </row>
    <row r="691" spans="2:2" ht="12.75">
      <c r="B691" s="255"/>
    </row>
    <row r="692" spans="2:2" ht="12.75">
      <c r="B692" s="255"/>
    </row>
    <row r="693" spans="2:2" ht="12.75">
      <c r="B693" s="255"/>
    </row>
    <row r="694" spans="2:2" ht="12.75">
      <c r="B694" s="255"/>
    </row>
    <row r="695" spans="2:2" ht="12.75">
      <c r="B695" s="255"/>
    </row>
    <row r="696" spans="2:2" ht="12.75">
      <c r="B696" s="255"/>
    </row>
    <row r="697" spans="2:2" ht="12.75">
      <c r="B697" s="255"/>
    </row>
    <row r="698" spans="2:2" ht="12.75">
      <c r="B698" s="255"/>
    </row>
    <row r="699" spans="2:2" ht="12.75">
      <c r="B699" s="255"/>
    </row>
    <row r="700" spans="2:2" ht="12.75">
      <c r="B700" s="255"/>
    </row>
    <row r="701" spans="2:2" ht="12.75">
      <c r="B701" s="255"/>
    </row>
    <row r="702" spans="2:2" ht="12.75">
      <c r="B702" s="255"/>
    </row>
    <row r="703" spans="2:2" ht="12.75">
      <c r="B703" s="255"/>
    </row>
    <row r="704" spans="2:2" ht="12.75">
      <c r="B704" s="255"/>
    </row>
    <row r="705" spans="2:2" ht="12.75">
      <c r="B705" s="255"/>
    </row>
    <row r="706" spans="2:2" ht="12.75">
      <c r="B706" s="255"/>
    </row>
    <row r="707" spans="2:2" ht="12.75">
      <c r="B707" s="255"/>
    </row>
    <row r="708" spans="2:2" ht="12.75">
      <c r="B708" s="255"/>
    </row>
    <row r="709" spans="2:2" ht="12.75">
      <c r="B709" s="255"/>
    </row>
    <row r="710" spans="2:2" ht="12.75">
      <c r="B710" s="255"/>
    </row>
    <row r="711" spans="2:2" ht="12.75">
      <c r="B711" s="255"/>
    </row>
    <row r="712" spans="2:2" ht="12.75">
      <c r="B712" s="255"/>
    </row>
    <row r="713" spans="2:2" ht="12.75">
      <c r="B713" s="255"/>
    </row>
    <row r="714" spans="2:2" ht="12.75">
      <c r="B714" s="255"/>
    </row>
    <row r="715" spans="2:2" ht="12.75">
      <c r="B715" s="255"/>
    </row>
    <row r="716" spans="2:2" ht="12.75">
      <c r="B716" s="255"/>
    </row>
    <row r="717" spans="2:2" ht="12.75">
      <c r="B717" s="255"/>
    </row>
    <row r="718" spans="2:2" ht="12.75">
      <c r="B718" s="255"/>
    </row>
    <row r="719" spans="2:2" ht="12.75">
      <c r="B719" s="255"/>
    </row>
    <row r="720" spans="2:2" ht="12.75">
      <c r="B720" s="255"/>
    </row>
    <row r="721" spans="2:2" ht="12.75">
      <c r="B721" s="255"/>
    </row>
    <row r="722" spans="2:2" ht="12.75">
      <c r="B722" s="255"/>
    </row>
    <row r="723" spans="2:2" ht="12.75">
      <c r="B723" s="255"/>
    </row>
    <row r="724" spans="2:2" ht="12.75">
      <c r="B724" s="255"/>
    </row>
    <row r="725" spans="2:2" ht="12.75">
      <c r="B725" s="255"/>
    </row>
    <row r="726" spans="2:2" ht="12.75">
      <c r="B726" s="255"/>
    </row>
    <row r="727" spans="2:2" ht="12.75">
      <c r="B727" s="255"/>
    </row>
    <row r="728" spans="2:2" ht="12.75">
      <c r="B728" s="255"/>
    </row>
    <row r="729" spans="2:2" ht="12.75">
      <c r="B729" s="255"/>
    </row>
    <row r="730" spans="2:2" ht="12.75">
      <c r="B730" s="255"/>
    </row>
    <row r="731" spans="2:2" ht="12.75">
      <c r="B731" s="255"/>
    </row>
    <row r="732" spans="2:2" ht="12.75">
      <c r="B732" s="255"/>
    </row>
    <row r="733" spans="2:2" ht="12.75">
      <c r="B733" s="255"/>
    </row>
    <row r="734" spans="2:2" ht="12.75">
      <c r="B734" s="255"/>
    </row>
    <row r="735" spans="2:2" ht="12.75">
      <c r="B735" s="255"/>
    </row>
    <row r="736" spans="2:2" ht="12.75">
      <c r="B736" s="255"/>
    </row>
    <row r="737" spans="2:2" ht="12.75">
      <c r="B737" s="255"/>
    </row>
    <row r="738" spans="2:2" ht="12.75">
      <c r="B738" s="255"/>
    </row>
    <row r="739" spans="2:2" ht="12.75">
      <c r="B739" s="255"/>
    </row>
    <row r="740" spans="2:2" ht="12.75">
      <c r="B740" s="255"/>
    </row>
    <row r="741" spans="2:2" ht="12.75">
      <c r="B741" s="255"/>
    </row>
    <row r="742" spans="2:2" ht="12.75">
      <c r="B742" s="255"/>
    </row>
    <row r="743" spans="2:2" ht="12.75">
      <c r="B743" s="255"/>
    </row>
    <row r="744" spans="2:2" ht="12.75">
      <c r="B744" s="255"/>
    </row>
    <row r="745" spans="2:2" ht="12.75">
      <c r="B745" s="255"/>
    </row>
    <row r="746" spans="2:2" ht="12.75">
      <c r="B746" s="255"/>
    </row>
    <row r="747" spans="2:2" ht="12.75">
      <c r="B747" s="255"/>
    </row>
    <row r="748" spans="2:2" ht="12.75">
      <c r="B748" s="255"/>
    </row>
    <row r="749" spans="2:2" ht="12.75">
      <c r="B749" s="255"/>
    </row>
    <row r="750" spans="2:2" ht="12.75">
      <c r="B750" s="255"/>
    </row>
    <row r="751" spans="2:2" ht="12.75">
      <c r="B751" s="255"/>
    </row>
    <row r="752" spans="2:2" ht="12.75">
      <c r="B752" s="255"/>
    </row>
    <row r="753" spans="2:2" ht="12.75">
      <c r="B753" s="255"/>
    </row>
    <row r="754" spans="2:2" ht="12.75">
      <c r="B754" s="255"/>
    </row>
    <row r="755" spans="2:2" ht="12.75">
      <c r="B755" s="255"/>
    </row>
    <row r="756" spans="2:2" ht="12.75">
      <c r="B756" s="255"/>
    </row>
    <row r="757" spans="2:2" ht="12.75">
      <c r="B757" s="255"/>
    </row>
    <row r="758" spans="2:2" ht="12.75">
      <c r="B758" s="255"/>
    </row>
    <row r="759" spans="2:2" ht="12.75">
      <c r="B759" s="255"/>
    </row>
    <row r="760" spans="2:2" ht="12.75">
      <c r="B760" s="255"/>
    </row>
    <row r="761" spans="2:2" ht="12.75">
      <c r="B761" s="255"/>
    </row>
    <row r="762" spans="2:2" ht="12.75">
      <c r="B762" s="255"/>
    </row>
    <row r="763" spans="2:2" ht="12.75">
      <c r="B763" s="255"/>
    </row>
    <row r="764" spans="2:2" ht="12.75">
      <c r="B764" s="255"/>
    </row>
    <row r="765" spans="2:2" ht="12.75">
      <c r="B765" s="255"/>
    </row>
    <row r="766" spans="2:2" ht="12.75">
      <c r="B766" s="255"/>
    </row>
    <row r="767" spans="2:2" ht="12.75">
      <c r="B767" s="255"/>
    </row>
    <row r="768" spans="2:2" ht="12.75">
      <c r="B768" s="255"/>
    </row>
    <row r="769" spans="2:2" ht="12.75">
      <c r="B769" s="255"/>
    </row>
    <row r="770" spans="2:2" ht="12.75">
      <c r="B770" s="255"/>
    </row>
    <row r="771" spans="2:2" ht="12.75">
      <c r="B771" s="255"/>
    </row>
    <row r="772" spans="2:2" ht="12.75">
      <c r="B772" s="255"/>
    </row>
    <row r="773" spans="2:2" ht="12.75">
      <c r="B773" s="255"/>
    </row>
    <row r="774" spans="2:2" ht="12.75">
      <c r="B774" s="255"/>
    </row>
    <row r="775" spans="2:2" ht="12.75">
      <c r="B775" s="255"/>
    </row>
    <row r="776" spans="2:2" ht="12.75">
      <c r="B776" s="255"/>
    </row>
    <row r="777" spans="2:2" ht="12.75">
      <c r="B777" s="255"/>
    </row>
    <row r="778" spans="2:2" ht="12.75">
      <c r="B778" s="255"/>
    </row>
    <row r="779" spans="2:2" ht="12.75">
      <c r="B779" s="255"/>
    </row>
    <row r="780" spans="2:2" ht="12.75">
      <c r="B780" s="255"/>
    </row>
    <row r="781" spans="2:2" ht="12.75">
      <c r="B781" s="255"/>
    </row>
    <row r="782" spans="2:2" ht="12.75">
      <c r="B782" s="255"/>
    </row>
    <row r="783" spans="2:2" ht="12.75">
      <c r="B783" s="255"/>
    </row>
    <row r="784" spans="2:2" ht="12.75">
      <c r="B784" s="255"/>
    </row>
    <row r="785" spans="2:2" ht="12.75">
      <c r="B785" s="255"/>
    </row>
    <row r="786" spans="2:2" ht="12.75">
      <c r="B786" s="255"/>
    </row>
    <row r="787" spans="2:2" ht="12.75">
      <c r="B787" s="255"/>
    </row>
    <row r="788" spans="2:2" ht="12.75">
      <c r="B788" s="255"/>
    </row>
    <row r="789" spans="2:2" ht="12.75">
      <c r="B789" s="255"/>
    </row>
    <row r="790" spans="2:2" ht="12.75">
      <c r="B790" s="255"/>
    </row>
    <row r="791" spans="2:2" ht="12.75">
      <c r="B791" s="255"/>
    </row>
    <row r="792" spans="2:2" ht="12.75">
      <c r="B792" s="255"/>
    </row>
    <row r="793" spans="2:2" ht="12.75">
      <c r="B793" s="255"/>
    </row>
    <row r="794" spans="2:2" ht="12.75">
      <c r="B794" s="255"/>
    </row>
    <row r="795" spans="2:2" ht="12.75">
      <c r="B795" s="255"/>
    </row>
    <row r="796" spans="2:2" ht="12.75">
      <c r="B796" s="255"/>
    </row>
    <row r="797" spans="2:2" ht="12.75">
      <c r="B797" s="255"/>
    </row>
    <row r="798" spans="2:2" ht="12.75">
      <c r="B798" s="255"/>
    </row>
    <row r="799" spans="2:2" ht="12.75">
      <c r="B799" s="255"/>
    </row>
    <row r="800" spans="2:2" ht="12.75">
      <c r="B800" s="255"/>
    </row>
    <row r="801" spans="2:2" ht="12.75">
      <c r="B801" s="255"/>
    </row>
    <row r="802" spans="2:2" ht="12.75">
      <c r="B802" s="255"/>
    </row>
    <row r="803" spans="2:2" ht="12.75">
      <c r="B803" s="255"/>
    </row>
    <row r="804" spans="2:2" ht="12.75">
      <c r="B804" s="255"/>
    </row>
    <row r="805" spans="2:2" ht="12.75">
      <c r="B805" s="255"/>
    </row>
    <row r="806" spans="2:2" ht="12.75">
      <c r="B806" s="255"/>
    </row>
    <row r="807" spans="2:2" ht="12.75">
      <c r="B807" s="255"/>
    </row>
    <row r="808" spans="2:2" ht="12.75">
      <c r="B808" s="255"/>
    </row>
    <row r="809" spans="2:2" ht="12.75">
      <c r="B809" s="255"/>
    </row>
    <row r="810" spans="2:2" ht="12.75">
      <c r="B810" s="255"/>
    </row>
    <row r="811" spans="2:2" ht="12.75">
      <c r="B811" s="255"/>
    </row>
    <row r="812" spans="2:2" ht="12.75">
      <c r="B812" s="255"/>
    </row>
    <row r="813" spans="2:2" ht="12.75">
      <c r="B813" s="255"/>
    </row>
    <row r="814" spans="2:2" ht="12.75">
      <c r="B814" s="255"/>
    </row>
    <row r="815" spans="2:2" ht="12.75">
      <c r="B815" s="255"/>
    </row>
    <row r="816" spans="2:2" ht="12.75">
      <c r="B816" s="255"/>
    </row>
    <row r="817" spans="2:2" ht="12.75">
      <c r="B817" s="255"/>
    </row>
    <row r="818" spans="2:2" ht="12.75">
      <c r="B818" s="255"/>
    </row>
    <row r="819" spans="2:2" ht="12.75">
      <c r="B819" s="255"/>
    </row>
    <row r="820" spans="2:2" ht="12.75">
      <c r="B820" s="255"/>
    </row>
    <row r="821" spans="2:2" ht="12.75">
      <c r="B821" s="255"/>
    </row>
    <row r="822" spans="2:2" ht="12.75">
      <c r="B822" s="255"/>
    </row>
    <row r="823" spans="2:2" ht="12.75">
      <c r="B823" s="255"/>
    </row>
    <row r="824" spans="2:2" ht="12.75">
      <c r="B824" s="255"/>
    </row>
    <row r="825" spans="2:2" ht="12.75">
      <c r="B825" s="255"/>
    </row>
    <row r="826" spans="2:2" ht="12.75">
      <c r="B826" s="255"/>
    </row>
    <row r="827" spans="2:2" ht="12.75">
      <c r="B827" s="255"/>
    </row>
    <row r="828" spans="2:2" ht="12.75">
      <c r="B828" s="255"/>
    </row>
    <row r="829" spans="2:2" ht="12.75">
      <c r="B829" s="255"/>
    </row>
    <row r="830" spans="2:2" ht="12.75">
      <c r="B830" s="255"/>
    </row>
    <row r="831" spans="2:2" ht="12.75">
      <c r="B831" s="255"/>
    </row>
    <row r="832" spans="2:2" ht="12.75">
      <c r="B832" s="255"/>
    </row>
    <row r="833" spans="2:2" ht="12.75">
      <c r="B833" s="255"/>
    </row>
    <row r="834" spans="2:2" ht="12.75">
      <c r="B834" s="255"/>
    </row>
    <row r="835" spans="2:2" ht="12.75">
      <c r="B835" s="255"/>
    </row>
    <row r="836" spans="2:2" ht="12.75">
      <c r="B836" s="255"/>
    </row>
    <row r="837" spans="2:2" ht="12.75">
      <c r="B837" s="255"/>
    </row>
    <row r="838" spans="2:2" ht="12.75">
      <c r="B838" s="255"/>
    </row>
    <row r="839" spans="2:2" ht="12.75">
      <c r="B839" s="255"/>
    </row>
    <row r="840" spans="2:2" ht="12.75">
      <c r="B840" s="255"/>
    </row>
    <row r="841" spans="2:2" ht="12.75">
      <c r="B841" s="255"/>
    </row>
    <row r="842" spans="2:2" ht="12.75">
      <c r="B842" s="255"/>
    </row>
    <row r="843" spans="2:2" ht="12.75">
      <c r="B843" s="255"/>
    </row>
    <row r="844" spans="2:2" ht="12.75">
      <c r="B844" s="255"/>
    </row>
    <row r="845" spans="2:2" ht="12.75">
      <c r="B845" s="255"/>
    </row>
    <row r="846" spans="2:2" ht="12.75">
      <c r="B846" s="255"/>
    </row>
    <row r="847" spans="2:2" ht="12.75">
      <c r="B847" s="255"/>
    </row>
    <row r="848" spans="2:2" ht="12.75">
      <c r="B848" s="255"/>
    </row>
    <row r="849" spans="2:2" ht="12.75">
      <c r="B849" s="255"/>
    </row>
    <row r="850" spans="2:2" ht="12.75">
      <c r="B850" s="255"/>
    </row>
    <row r="851" spans="2:2" ht="12.75">
      <c r="B851" s="255"/>
    </row>
    <row r="852" spans="2:2" ht="12.75">
      <c r="B852" s="255"/>
    </row>
    <row r="853" spans="2:2" ht="12.75">
      <c r="B853" s="255"/>
    </row>
    <row r="854" spans="2:2" ht="12.75">
      <c r="B854" s="255"/>
    </row>
    <row r="855" spans="2:2" ht="12.75">
      <c r="B855" s="255"/>
    </row>
    <row r="856" spans="2:2" ht="12.75">
      <c r="B856" s="255"/>
    </row>
    <row r="857" spans="2:2" ht="12.75">
      <c r="B857" s="255"/>
    </row>
    <row r="858" spans="2:2" ht="12.75">
      <c r="B858" s="255"/>
    </row>
    <row r="859" spans="2:2" ht="12.75">
      <c r="B859" s="255"/>
    </row>
    <row r="860" spans="2:2" ht="12.75">
      <c r="B860" s="255"/>
    </row>
    <row r="861" spans="2:2" ht="12.75">
      <c r="B861" s="255"/>
    </row>
    <row r="862" spans="2:2" ht="12.75">
      <c r="B862" s="255"/>
    </row>
    <row r="863" spans="2:2" ht="12.75">
      <c r="B863" s="255"/>
    </row>
    <row r="864" spans="2:2" ht="12.75">
      <c r="B864" s="255"/>
    </row>
    <row r="865" spans="2:2" ht="12.75">
      <c r="B865" s="255"/>
    </row>
    <row r="866" spans="2:2" ht="12.75">
      <c r="B866" s="255"/>
    </row>
    <row r="867" spans="2:2" ht="12.75">
      <c r="B867" s="255"/>
    </row>
    <row r="868" spans="2:2" ht="12.75">
      <c r="B868" s="255"/>
    </row>
    <row r="869" spans="2:2" ht="12.75">
      <c r="B869" s="255"/>
    </row>
    <row r="870" spans="2:2" ht="12.75">
      <c r="B870" s="255"/>
    </row>
    <row r="871" spans="2:2" ht="12.75">
      <c r="B871" s="255"/>
    </row>
    <row r="872" spans="2:2" ht="12.75">
      <c r="B872" s="255"/>
    </row>
    <row r="873" spans="2:2" ht="12.75">
      <c r="B873" s="255"/>
    </row>
    <row r="874" spans="2:2" ht="12.75">
      <c r="B874" s="255"/>
    </row>
    <row r="875" spans="2:2" ht="12.75">
      <c r="B875" s="255"/>
    </row>
    <row r="876" spans="2:2" ht="12.75">
      <c r="B876" s="255"/>
    </row>
    <row r="877" spans="2:2" ht="12.75">
      <c r="B877" s="255"/>
    </row>
    <row r="878" spans="2:2" ht="12.75">
      <c r="B878" s="255"/>
    </row>
    <row r="879" spans="2:2" ht="12.75">
      <c r="B879" s="255"/>
    </row>
    <row r="880" spans="2:2" ht="12.75">
      <c r="B880" s="255"/>
    </row>
    <row r="881" spans="2:2" ht="12.75">
      <c r="B881" s="255"/>
    </row>
    <row r="882" spans="2:2" ht="12.75">
      <c r="B882" s="255"/>
    </row>
    <row r="883" spans="2:2" ht="12.75">
      <c r="B883" s="255"/>
    </row>
    <row r="884" spans="2:2" ht="12.75">
      <c r="B884" s="255"/>
    </row>
    <row r="885" spans="2:2" ht="12.75">
      <c r="B885" s="255"/>
    </row>
    <row r="886" spans="2:2" ht="12.75">
      <c r="B886" s="255"/>
    </row>
    <row r="887" spans="2:2" ht="12.75">
      <c r="B887" s="255"/>
    </row>
    <row r="888" spans="2:2" ht="12.75">
      <c r="B888" s="255"/>
    </row>
    <row r="889" spans="2:2" ht="12.75">
      <c r="B889" s="255"/>
    </row>
    <row r="890" spans="2:2" ht="12.75">
      <c r="B890" s="255"/>
    </row>
    <row r="891" spans="2:2" ht="12.75">
      <c r="B891" s="255"/>
    </row>
    <row r="892" spans="2:2" ht="12.75">
      <c r="B892" s="255"/>
    </row>
    <row r="893" spans="2:2" ht="12.75">
      <c r="B893" s="255"/>
    </row>
    <row r="894" spans="2:2" ht="12.75">
      <c r="B894" s="255"/>
    </row>
    <row r="895" spans="2:2" ht="12.75">
      <c r="B895" s="255"/>
    </row>
    <row r="896" spans="2:2" ht="12.75">
      <c r="B896" s="255"/>
    </row>
    <row r="897" spans="2:2" ht="12.75">
      <c r="B897" s="255"/>
    </row>
    <row r="898" spans="2:2" ht="12.75">
      <c r="B898" s="255"/>
    </row>
    <row r="899" spans="2:2" ht="12.75">
      <c r="B899" s="255"/>
    </row>
    <row r="900" spans="2:2" ht="12.75">
      <c r="B900" s="255"/>
    </row>
    <row r="901" spans="2:2" ht="12.75">
      <c r="B901" s="255"/>
    </row>
    <row r="902" spans="2:2" ht="12.75">
      <c r="B902" s="255"/>
    </row>
    <row r="903" spans="2:2" ht="12.75">
      <c r="B903" s="255"/>
    </row>
    <row r="904" spans="2:2" ht="12.75">
      <c r="B904" s="255"/>
    </row>
    <row r="905" spans="2:2" ht="12.75">
      <c r="B905" s="255"/>
    </row>
    <row r="906" spans="2:2" ht="12.75">
      <c r="B906" s="255"/>
    </row>
    <row r="907" spans="2:2" ht="12.75">
      <c r="B907" s="255"/>
    </row>
    <row r="908" spans="2:2" ht="12.75">
      <c r="B908" s="255"/>
    </row>
    <row r="909" spans="2:2" ht="12.75">
      <c r="B909" s="255"/>
    </row>
    <row r="910" spans="2:2" ht="12.75">
      <c r="B910" s="255"/>
    </row>
    <row r="911" spans="2:2" ht="12.75">
      <c r="B911" s="255"/>
    </row>
    <row r="912" spans="2:2" ht="12.75">
      <c r="B912" s="255"/>
    </row>
    <row r="913" spans="2:2" ht="12.75">
      <c r="B913" s="255"/>
    </row>
    <row r="914" spans="2:2" ht="12.75">
      <c r="B914" s="255"/>
    </row>
    <row r="915" spans="2:2" ht="12.75">
      <c r="B915" s="255"/>
    </row>
    <row r="916" spans="2:2" ht="12.75">
      <c r="B916" s="255"/>
    </row>
    <row r="917" spans="2:2" ht="12.75">
      <c r="B917" s="255"/>
    </row>
    <row r="918" spans="2:2" ht="12.75">
      <c r="B918" s="255"/>
    </row>
    <row r="919" spans="2:2" ht="12.75">
      <c r="B919" s="255"/>
    </row>
    <row r="920" spans="2:2" ht="12.75">
      <c r="B920" s="255"/>
    </row>
    <row r="921" spans="2:2" ht="12.75">
      <c r="B921" s="255"/>
    </row>
    <row r="922" spans="2:2" ht="12.75">
      <c r="B922" s="255"/>
    </row>
    <row r="923" spans="2:2" ht="12.75">
      <c r="B923" s="255"/>
    </row>
    <row r="924" spans="2:2" ht="12.75">
      <c r="B924" s="255"/>
    </row>
    <row r="925" spans="2:2" ht="12.75">
      <c r="B925" s="255"/>
    </row>
    <row r="926" spans="2:2" ht="12.75">
      <c r="B926" s="255"/>
    </row>
    <row r="927" spans="2:2" ht="12.75">
      <c r="B927" s="255"/>
    </row>
    <row r="928" spans="2:2" ht="12.75">
      <c r="B928" s="255"/>
    </row>
    <row r="929" spans="2:2" ht="12.75">
      <c r="B929" s="255"/>
    </row>
    <row r="930" spans="2:2" ht="12.75">
      <c r="B930" s="255"/>
    </row>
    <row r="931" spans="2:2" ht="12.75">
      <c r="B931" s="255"/>
    </row>
    <row r="932" spans="2:2" ht="12.75">
      <c r="B932" s="255"/>
    </row>
    <row r="933" spans="2:2" ht="12.75">
      <c r="B933" s="255"/>
    </row>
    <row r="934" spans="2:2" ht="12.75">
      <c r="B934" s="255"/>
    </row>
    <row r="935" spans="2:2" ht="12.75">
      <c r="B935" s="255"/>
    </row>
    <row r="936" spans="2:2" ht="12.75">
      <c r="B936" s="255"/>
    </row>
    <row r="937" spans="2:2" ht="12.75">
      <c r="B937" s="255"/>
    </row>
    <row r="938" spans="2:2" ht="12.75">
      <c r="B938" s="255"/>
    </row>
    <row r="939" spans="2:2" ht="12.75">
      <c r="B939" s="255"/>
    </row>
    <row r="940" spans="2:2" ht="12.75">
      <c r="B940" s="255"/>
    </row>
    <row r="941" spans="2:2" ht="12.75">
      <c r="B941" s="255"/>
    </row>
    <row r="942" spans="2:2" ht="12.75">
      <c r="B942" s="255"/>
    </row>
    <row r="943" spans="2:2" ht="12.75">
      <c r="B943" s="255"/>
    </row>
    <row r="944" spans="2:2" ht="12.75">
      <c r="B944" s="255"/>
    </row>
    <row r="945" spans="2:2" ht="12.75">
      <c r="B945" s="255"/>
    </row>
    <row r="946" spans="2:2" ht="12.75">
      <c r="B946" s="255"/>
    </row>
    <row r="947" spans="2:2" ht="12.75">
      <c r="B947" s="255"/>
    </row>
    <row r="948" spans="2:2" ht="12.75">
      <c r="B948" s="255"/>
    </row>
    <row r="949" spans="2:2" ht="12.75">
      <c r="B949" s="255"/>
    </row>
    <row r="950" spans="2:2" ht="12.75">
      <c r="B950" s="255"/>
    </row>
    <row r="951" spans="2:2" ht="12.75">
      <c r="B951" s="255"/>
    </row>
    <row r="952" spans="2:2" ht="12.75">
      <c r="B952" s="255"/>
    </row>
    <row r="953" spans="2:2" ht="12.75">
      <c r="B953" s="255"/>
    </row>
    <row r="954" spans="2:2" ht="12.75">
      <c r="B954" s="255"/>
    </row>
    <row r="955" spans="2:2" ht="12.75">
      <c r="B955" s="255"/>
    </row>
    <row r="956" spans="2:2" ht="12.75">
      <c r="B956" s="255"/>
    </row>
    <row r="957" spans="2:2" ht="12.75">
      <c r="B957" s="255"/>
    </row>
    <row r="958" spans="2:2" ht="12.75">
      <c r="B958" s="255"/>
    </row>
    <row r="959" spans="2:2" ht="12.75">
      <c r="B959" s="255"/>
    </row>
    <row r="960" spans="2:2" ht="12.75">
      <c r="B960" s="255"/>
    </row>
    <row r="961" spans="2:2" ht="12.75">
      <c r="B961" s="255"/>
    </row>
    <row r="962" spans="2:2" ht="12.75">
      <c r="B962" s="255"/>
    </row>
    <row r="963" spans="2:2" ht="12.75">
      <c r="B963" s="255"/>
    </row>
    <row r="964" spans="2:2" ht="12.75">
      <c r="B964" s="255"/>
    </row>
    <row r="965" spans="2:2" ht="12.75">
      <c r="B965" s="255"/>
    </row>
    <row r="966" spans="2:2" ht="12.75">
      <c r="B966" s="255"/>
    </row>
    <row r="967" spans="2:2" ht="12.75">
      <c r="B967" s="255"/>
    </row>
    <row r="968" spans="2:2" ht="12.75">
      <c r="B968" s="255"/>
    </row>
    <row r="969" spans="2:2" ht="12.75">
      <c r="B969" s="255"/>
    </row>
    <row r="970" spans="2:2" ht="12.75">
      <c r="B970" s="255"/>
    </row>
    <row r="971" spans="2:2" ht="12.75">
      <c r="B971" s="255"/>
    </row>
    <row r="972" spans="2:2" ht="12.75">
      <c r="B972" s="255"/>
    </row>
    <row r="973" spans="2:2" ht="12.75">
      <c r="B973" s="255"/>
    </row>
    <row r="974" spans="2:2" ht="12.75">
      <c r="B974" s="255"/>
    </row>
    <row r="975" spans="2:2" ht="12.75">
      <c r="B975" s="255"/>
    </row>
    <row r="976" spans="2:2" ht="12.75">
      <c r="B976" s="255"/>
    </row>
    <row r="977" spans="2:2" ht="12.75">
      <c r="B977" s="255"/>
    </row>
    <row r="978" spans="2:2" ht="12.75">
      <c r="B978" s="255"/>
    </row>
    <row r="979" spans="2:2" ht="12.75">
      <c r="B979" s="255"/>
    </row>
    <row r="980" spans="2:2" ht="12.75">
      <c r="B980" s="255"/>
    </row>
    <row r="981" spans="2:2" ht="12.75">
      <c r="B981" s="255"/>
    </row>
    <row r="982" spans="2:2" ht="12.75">
      <c r="B982" s="255"/>
    </row>
    <row r="983" spans="2:2" ht="12.75">
      <c r="B983" s="255"/>
    </row>
    <row r="984" spans="2:2" ht="12.75">
      <c r="B984" s="255"/>
    </row>
    <row r="985" spans="2:2" ht="12.75">
      <c r="B985" s="255"/>
    </row>
    <row r="986" spans="2:2" ht="12.75">
      <c r="B986" s="255"/>
    </row>
    <row r="987" spans="2:2" ht="12.75">
      <c r="B987" s="255"/>
    </row>
    <row r="988" spans="2:2" ht="12.75">
      <c r="B988" s="255"/>
    </row>
    <row r="989" spans="2:2" ht="12.75">
      <c r="B989" s="255"/>
    </row>
    <row r="990" spans="2:2" ht="12.75">
      <c r="B990" s="255"/>
    </row>
    <row r="991" spans="2:2" ht="12.75">
      <c r="B991" s="255"/>
    </row>
    <row r="992" spans="2:2" ht="12.75">
      <c r="B992" s="255"/>
    </row>
    <row r="993" spans="2:2" ht="12.75">
      <c r="B993" s="255"/>
    </row>
    <row r="994" spans="2:2" ht="12.75">
      <c r="B994" s="255"/>
    </row>
    <row r="995" spans="2:2" ht="12.75">
      <c r="B995" s="255"/>
    </row>
  </sheetData>
  <sheetProtection password="8E28" sheet="1" objects="1" scenarios="1" formatCells="0" formatColumns="0" autoFilter="0"/>
  <mergeCells count="27">
    <mergeCell ref="Y4:Y5"/>
    <mergeCell ref="N4:N5"/>
    <mergeCell ref="O4:O5"/>
    <mergeCell ref="P4:U4"/>
    <mergeCell ref="V4:V5"/>
    <mergeCell ref="W4:W5"/>
    <mergeCell ref="X4:X5"/>
    <mergeCell ref="H4:H5"/>
    <mergeCell ref="I4:I5"/>
    <mergeCell ref="J4:J5"/>
    <mergeCell ref="K4:K5"/>
    <mergeCell ref="L4:L5"/>
    <mergeCell ref="M4:M5"/>
    <mergeCell ref="A4:A5"/>
    <mergeCell ref="B4:C5"/>
    <mergeCell ref="D4:D5"/>
    <mergeCell ref="E4:E5"/>
    <mergeCell ref="F4:F5"/>
    <mergeCell ref="G4:G5"/>
    <mergeCell ref="A2:I2"/>
    <mergeCell ref="J2:W2"/>
    <mergeCell ref="X2:Y2"/>
    <mergeCell ref="A3:F3"/>
    <mergeCell ref="G3:I3"/>
    <mergeCell ref="J3:O3"/>
    <mergeCell ref="P3:W3"/>
    <mergeCell ref="X3:Y3"/>
  </mergeCells>
  <conditionalFormatting sqref="N6:N18">
    <cfRule type="notContainsBlanks" dxfId="2" priority="1">
      <formula>LEN(TRIM(N6))&gt;0</formula>
    </cfRule>
  </conditionalFormatting>
  <dataValidations count="1">
    <dataValidation type="list" allowBlank="1" showInputMessage="1" showErrorMessage="1" prompt="SELECCIONE: 5 - para SI;  3 - para PARCIAL y  0 - para NO" sqref="P6:T18">
      <formula1>"0,3,5"</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sheetPr>
    <outlinePr summaryBelow="0" summaryRight="0"/>
  </sheetPr>
  <dimension ref="A1:AG987"/>
  <sheetViews>
    <sheetView zoomScale="60" zoomScaleNormal="60" workbookViewId="0">
      <selection activeCell="C4" sqref="C4:D5"/>
    </sheetView>
  </sheetViews>
  <sheetFormatPr baseColWidth="10" defaultColWidth="14.42578125" defaultRowHeight="15.75" customHeight="1"/>
  <cols>
    <col min="1" max="1" width="17.140625" style="52" customWidth="1"/>
    <col min="2" max="2" width="10.5703125" style="52" customWidth="1"/>
    <col min="3" max="3" width="12.5703125" style="52" customWidth="1"/>
    <col min="4" max="4" width="33.85546875" style="52" customWidth="1"/>
    <col min="5" max="5" width="38" style="52" customWidth="1"/>
    <col min="6" max="6" width="17.7109375" style="52" customWidth="1"/>
    <col min="7" max="8" width="15" style="52" customWidth="1"/>
    <col min="9" max="10" width="15" style="52" hidden="1" customWidth="1"/>
    <col min="11" max="11" width="22.7109375" style="52" customWidth="1"/>
    <col min="12" max="12" width="15" style="52" customWidth="1"/>
    <col min="13" max="13" width="20.140625" style="52" customWidth="1"/>
    <col min="14" max="14" width="14" style="52" customWidth="1"/>
    <col min="15" max="15" width="33" style="52" customWidth="1"/>
    <col min="16" max="16" width="37.28515625" style="52" customWidth="1"/>
    <col min="17" max="22" width="16.28515625" style="52" customWidth="1"/>
    <col min="23" max="23" width="55.5703125" style="52" customWidth="1"/>
    <col min="24" max="24" width="23.85546875" style="52" customWidth="1"/>
    <col min="25" max="25" width="41.85546875" style="52" customWidth="1"/>
    <col min="26" max="26" width="18.7109375" style="52" customWidth="1"/>
    <col min="27" max="27" width="14.42578125" style="52"/>
    <col min="28" max="28" width="0" style="52" hidden="1" customWidth="1"/>
    <col min="29" max="16384" width="14.42578125" style="52"/>
  </cols>
  <sheetData>
    <row r="1" spans="1:33" ht="1.5" customHeight="1">
      <c r="D1" s="92"/>
      <c r="E1" s="92"/>
      <c r="F1" s="92"/>
    </row>
    <row r="2" spans="1:33" ht="33.75" customHeight="1">
      <c r="A2" s="93" t="s">
        <v>0</v>
      </c>
      <c r="B2" s="74"/>
      <c r="C2" s="74"/>
      <c r="D2" s="74"/>
      <c r="E2" s="74"/>
      <c r="F2" s="74"/>
      <c r="G2" s="74"/>
      <c r="H2" s="74"/>
      <c r="I2" s="74"/>
      <c r="J2" s="74"/>
      <c r="K2" s="94" t="s">
        <v>1</v>
      </c>
      <c r="L2" s="74"/>
      <c r="M2" s="74"/>
      <c r="N2" s="74"/>
      <c r="O2" s="74"/>
      <c r="P2" s="74"/>
      <c r="Q2" s="74"/>
      <c r="R2" s="74"/>
      <c r="S2" s="74"/>
      <c r="T2" s="74"/>
      <c r="U2" s="74"/>
      <c r="V2" s="74"/>
      <c r="W2" s="74"/>
      <c r="X2" s="74"/>
      <c r="Y2" s="95" t="s">
        <v>2</v>
      </c>
      <c r="Z2" s="96"/>
      <c r="AA2" s="97"/>
      <c r="AB2" s="98"/>
      <c r="AC2" s="97"/>
      <c r="AD2" s="97"/>
      <c r="AE2" s="97"/>
      <c r="AF2" s="97"/>
      <c r="AG2" s="97"/>
    </row>
    <row r="3" spans="1:33" ht="62.25" customHeight="1">
      <c r="A3" s="99" t="s">
        <v>142</v>
      </c>
      <c r="B3" s="74"/>
      <c r="C3" s="74"/>
      <c r="D3" s="74"/>
      <c r="E3" s="74"/>
      <c r="F3" s="74"/>
      <c r="G3" s="74"/>
      <c r="H3" s="100" t="s">
        <v>4</v>
      </c>
      <c r="I3" s="101"/>
      <c r="J3" s="96"/>
      <c r="K3" s="102" t="s">
        <v>5</v>
      </c>
      <c r="L3" s="101"/>
      <c r="M3" s="101"/>
      <c r="N3" s="101"/>
      <c r="O3" s="101"/>
      <c r="P3" s="96"/>
      <c r="Q3" s="103" t="s">
        <v>143</v>
      </c>
      <c r="R3" s="101"/>
      <c r="S3" s="101"/>
      <c r="T3" s="101"/>
      <c r="U3" s="101"/>
      <c r="V3" s="101"/>
      <c r="W3" s="101"/>
      <c r="X3" s="96"/>
      <c r="Y3" s="104" t="s">
        <v>144</v>
      </c>
      <c r="Z3" s="96"/>
      <c r="AA3" s="97"/>
      <c r="AB3" s="97"/>
      <c r="AC3" s="97"/>
      <c r="AD3" s="97"/>
      <c r="AE3" s="97"/>
      <c r="AF3" s="97"/>
      <c r="AG3" s="97"/>
    </row>
    <row r="4" spans="1:33" ht="42.75" customHeight="1">
      <c r="A4" s="105" t="s">
        <v>145</v>
      </c>
      <c r="B4" s="105" t="s">
        <v>8</v>
      </c>
      <c r="C4" s="106" t="s">
        <v>9</v>
      </c>
      <c r="D4" s="107"/>
      <c r="E4" s="105" t="s">
        <v>10</v>
      </c>
      <c r="F4" s="105" t="s">
        <v>11</v>
      </c>
      <c r="G4" s="105" t="s">
        <v>12</v>
      </c>
      <c r="H4" s="108" t="s">
        <v>146</v>
      </c>
      <c r="I4" s="108" t="s">
        <v>147</v>
      </c>
      <c r="J4" s="108" t="s">
        <v>148</v>
      </c>
      <c r="K4" s="109" t="s">
        <v>149</v>
      </c>
      <c r="L4" s="109" t="s">
        <v>150</v>
      </c>
      <c r="M4" s="109" t="s">
        <v>151</v>
      </c>
      <c r="N4" s="109" t="s">
        <v>152</v>
      </c>
      <c r="O4" s="109" t="s">
        <v>20</v>
      </c>
      <c r="P4" s="109" t="s">
        <v>21</v>
      </c>
      <c r="Q4" s="110" t="s">
        <v>153</v>
      </c>
      <c r="R4" s="101"/>
      <c r="S4" s="101"/>
      <c r="T4" s="101"/>
      <c r="U4" s="101"/>
      <c r="V4" s="96"/>
      <c r="W4" s="111" t="s">
        <v>154</v>
      </c>
      <c r="X4" s="112" t="s">
        <v>24</v>
      </c>
      <c r="Y4" s="113" t="s">
        <v>155</v>
      </c>
      <c r="Z4" s="114" t="s">
        <v>156</v>
      </c>
    </row>
    <row r="5" spans="1:33" ht="104.25" customHeight="1">
      <c r="A5" s="115"/>
      <c r="B5" s="115"/>
      <c r="C5" s="116"/>
      <c r="D5" s="117"/>
      <c r="E5" s="115"/>
      <c r="F5" s="115"/>
      <c r="G5" s="115"/>
      <c r="H5" s="115"/>
      <c r="I5" s="115"/>
      <c r="J5" s="115"/>
      <c r="K5" s="115"/>
      <c r="L5" s="115"/>
      <c r="M5" s="115"/>
      <c r="N5" s="115"/>
      <c r="O5" s="115"/>
      <c r="P5" s="115"/>
      <c r="Q5" s="118" t="s">
        <v>27</v>
      </c>
      <c r="R5" s="118" t="s">
        <v>28</v>
      </c>
      <c r="S5" s="118" t="s">
        <v>29</v>
      </c>
      <c r="T5" s="118" t="s">
        <v>30</v>
      </c>
      <c r="U5" s="118" t="s">
        <v>31</v>
      </c>
      <c r="V5" s="118" t="s">
        <v>32</v>
      </c>
      <c r="W5" s="115"/>
      <c r="X5" s="115"/>
      <c r="Y5" s="115"/>
      <c r="Z5" s="115"/>
      <c r="AB5" s="119"/>
    </row>
    <row r="6" spans="1:33" ht="131.25" customHeight="1">
      <c r="A6" s="120" t="s">
        <v>157</v>
      </c>
      <c r="B6" s="121" t="s">
        <v>158</v>
      </c>
      <c r="C6" s="122">
        <v>43831</v>
      </c>
      <c r="D6" s="123" t="s">
        <v>159</v>
      </c>
      <c r="E6" s="123" t="s">
        <v>160</v>
      </c>
      <c r="F6" s="123" t="s">
        <v>161</v>
      </c>
      <c r="G6" s="124">
        <v>44053</v>
      </c>
      <c r="H6" s="125">
        <f t="shared" ref="H6:H27" si="0">Z6</f>
        <v>0.33329999999999999</v>
      </c>
      <c r="I6" s="126"/>
      <c r="J6" s="126"/>
      <c r="K6" s="56" t="s">
        <v>162</v>
      </c>
      <c r="L6" s="127">
        <v>0.33329999999999999</v>
      </c>
      <c r="M6" s="56" t="s">
        <v>163</v>
      </c>
      <c r="N6" s="127">
        <v>0.33329999999999999</v>
      </c>
      <c r="O6" s="128" t="str">
        <f>IF(AB6&lt;&gt;0,"Diligencie esta casilla","")</f>
        <v/>
      </c>
      <c r="P6" s="129" t="s">
        <v>164</v>
      </c>
      <c r="Q6" s="130">
        <v>5</v>
      </c>
      <c r="R6" s="130">
        <v>5</v>
      </c>
      <c r="S6" s="130">
        <v>5</v>
      </c>
      <c r="T6" s="130">
        <v>5</v>
      </c>
      <c r="U6" s="130">
        <v>5</v>
      </c>
      <c r="V6" s="131">
        <f t="shared" ref="V6:V25" si="1">IF(N6&gt;0,SUM(Q6:U6),N6)</f>
        <v>25</v>
      </c>
      <c r="W6" s="56" t="s">
        <v>165</v>
      </c>
      <c r="X6" s="132">
        <f t="shared" ref="X6:X25" si="2">IF(N6&gt;0,(N6*V6)/25,N6)</f>
        <v>0.33329999999999999</v>
      </c>
      <c r="Y6" s="56" t="s">
        <v>166</v>
      </c>
      <c r="Z6" s="187">
        <v>0.33329999999999999</v>
      </c>
      <c r="AB6" s="134">
        <f t="shared" ref="AB6:AB26" si="3">L6-N6</f>
        <v>0</v>
      </c>
    </row>
    <row r="7" spans="1:33" ht="141.75" customHeight="1">
      <c r="A7" s="120" t="s">
        <v>157</v>
      </c>
      <c r="B7" s="121" t="s">
        <v>158</v>
      </c>
      <c r="C7" s="122">
        <v>43862</v>
      </c>
      <c r="D7" s="123" t="s">
        <v>167</v>
      </c>
      <c r="E7" s="123" t="s">
        <v>168</v>
      </c>
      <c r="F7" s="123" t="s">
        <v>169</v>
      </c>
      <c r="G7" s="124">
        <v>44012</v>
      </c>
      <c r="H7" s="125">
        <f t="shared" si="0"/>
        <v>0</v>
      </c>
      <c r="I7" s="126"/>
      <c r="J7" s="126"/>
      <c r="K7" s="135" t="s">
        <v>170</v>
      </c>
      <c r="L7" s="127">
        <v>0.1</v>
      </c>
      <c r="M7" s="56" t="s">
        <v>171</v>
      </c>
      <c r="N7" s="127">
        <v>0.1</v>
      </c>
      <c r="O7" s="128" t="str">
        <f>IF(AB7&lt;&gt;0,"Diligencie esta casilla","")</f>
        <v/>
      </c>
      <c r="P7" s="129" t="s">
        <v>172</v>
      </c>
      <c r="Q7" s="130">
        <v>5</v>
      </c>
      <c r="R7" s="130">
        <v>5</v>
      </c>
      <c r="S7" s="130">
        <v>5</v>
      </c>
      <c r="T7" s="130">
        <v>3</v>
      </c>
      <c r="U7" s="130">
        <v>3</v>
      </c>
      <c r="V7" s="131">
        <f t="shared" si="1"/>
        <v>21</v>
      </c>
      <c r="W7" s="56" t="s">
        <v>173</v>
      </c>
      <c r="X7" s="132">
        <f t="shared" si="2"/>
        <v>8.4000000000000005E-2</v>
      </c>
      <c r="Y7" s="56" t="s">
        <v>174</v>
      </c>
      <c r="Z7" s="136">
        <v>0</v>
      </c>
      <c r="AB7" s="134">
        <f t="shared" si="3"/>
        <v>0</v>
      </c>
    </row>
    <row r="8" spans="1:33" ht="106.5" customHeight="1">
      <c r="A8" s="120" t="s">
        <v>157</v>
      </c>
      <c r="B8" s="121" t="s">
        <v>158</v>
      </c>
      <c r="C8" s="122">
        <v>43862</v>
      </c>
      <c r="D8" s="123" t="s">
        <v>167</v>
      </c>
      <c r="E8" s="123" t="s">
        <v>168</v>
      </c>
      <c r="F8" s="123" t="s">
        <v>175</v>
      </c>
      <c r="G8" s="124">
        <v>44012</v>
      </c>
      <c r="H8" s="125">
        <f t="shared" si="0"/>
        <v>0</v>
      </c>
      <c r="I8" s="126"/>
      <c r="J8" s="126"/>
      <c r="K8" s="135" t="s">
        <v>176</v>
      </c>
      <c r="L8" s="127">
        <v>0.33</v>
      </c>
      <c r="M8" s="137" t="s">
        <v>177</v>
      </c>
      <c r="N8" s="127">
        <v>0.33</v>
      </c>
      <c r="O8" s="128" t="str">
        <f>IF(AB8&lt;&gt;0,"Diligencie esta casilla","")</f>
        <v/>
      </c>
      <c r="P8" s="56" t="s">
        <v>178</v>
      </c>
      <c r="Q8" s="130">
        <v>5</v>
      </c>
      <c r="R8" s="130">
        <v>5</v>
      </c>
      <c r="S8" s="130">
        <v>5</v>
      </c>
      <c r="T8" s="130">
        <v>5</v>
      </c>
      <c r="U8" s="130">
        <v>5</v>
      </c>
      <c r="V8" s="131">
        <f t="shared" si="1"/>
        <v>25</v>
      </c>
      <c r="W8" s="56" t="s">
        <v>179</v>
      </c>
      <c r="X8" s="132">
        <f t="shared" si="2"/>
        <v>0.33</v>
      </c>
      <c r="Y8" s="56" t="s">
        <v>180</v>
      </c>
      <c r="Z8" s="133">
        <v>0</v>
      </c>
      <c r="AB8" s="134">
        <f t="shared" si="3"/>
        <v>0</v>
      </c>
    </row>
    <row r="9" spans="1:33" ht="147" customHeight="1">
      <c r="A9" s="120" t="s">
        <v>157</v>
      </c>
      <c r="B9" s="121" t="s">
        <v>158</v>
      </c>
      <c r="C9" s="122">
        <v>43862</v>
      </c>
      <c r="D9" s="123" t="s">
        <v>167</v>
      </c>
      <c r="E9" s="123" t="s">
        <v>168</v>
      </c>
      <c r="F9" s="123" t="s">
        <v>181</v>
      </c>
      <c r="G9" s="124">
        <v>44012</v>
      </c>
      <c r="H9" s="125">
        <f t="shared" si="0"/>
        <v>0</v>
      </c>
      <c r="I9" s="126"/>
      <c r="J9" s="126"/>
      <c r="K9" s="135" t="s">
        <v>176</v>
      </c>
      <c r="L9" s="127">
        <v>0.33</v>
      </c>
      <c r="M9" s="138" t="s">
        <v>177</v>
      </c>
      <c r="N9" s="127">
        <v>0.33</v>
      </c>
      <c r="O9" s="128" t="str">
        <f>IF(AB9&lt;&gt;0,"Diligencie esta casilla","")</f>
        <v/>
      </c>
      <c r="P9" s="56" t="s">
        <v>178</v>
      </c>
      <c r="Q9" s="130">
        <v>5</v>
      </c>
      <c r="R9" s="130">
        <v>5</v>
      </c>
      <c r="S9" s="130">
        <v>5</v>
      </c>
      <c r="T9" s="130">
        <v>5</v>
      </c>
      <c r="U9" s="130">
        <v>5</v>
      </c>
      <c r="V9" s="131">
        <f t="shared" si="1"/>
        <v>25</v>
      </c>
      <c r="W9" s="56" t="s">
        <v>179</v>
      </c>
      <c r="X9" s="132">
        <f t="shared" si="2"/>
        <v>0.33</v>
      </c>
      <c r="Y9" s="56" t="s">
        <v>182</v>
      </c>
      <c r="Z9" s="133">
        <v>0</v>
      </c>
      <c r="AB9" s="134">
        <f t="shared" si="3"/>
        <v>0</v>
      </c>
    </row>
    <row r="10" spans="1:33" ht="81.75" customHeight="1">
      <c r="A10" s="120" t="s">
        <v>157</v>
      </c>
      <c r="B10" s="121" t="s">
        <v>158</v>
      </c>
      <c r="C10" s="122">
        <v>43891</v>
      </c>
      <c r="D10" s="123" t="s">
        <v>183</v>
      </c>
      <c r="E10" s="123" t="s">
        <v>184</v>
      </c>
      <c r="F10" s="123" t="s">
        <v>169</v>
      </c>
      <c r="G10" s="124">
        <v>43889</v>
      </c>
      <c r="H10" s="125"/>
      <c r="I10" s="126"/>
      <c r="J10" s="126"/>
      <c r="K10" s="135" t="s">
        <v>183</v>
      </c>
      <c r="L10" s="139"/>
      <c r="M10" s="56" t="s">
        <v>185</v>
      </c>
      <c r="N10" s="127"/>
      <c r="O10" s="129" t="s">
        <v>186</v>
      </c>
      <c r="P10" s="129"/>
      <c r="Q10" s="130"/>
      <c r="R10" s="130"/>
      <c r="S10" s="130"/>
      <c r="T10" s="130"/>
      <c r="U10" s="130"/>
      <c r="V10" s="140">
        <f t="shared" si="1"/>
        <v>0</v>
      </c>
      <c r="W10" s="56" t="s">
        <v>187</v>
      </c>
      <c r="X10" s="132">
        <f t="shared" si="2"/>
        <v>0</v>
      </c>
      <c r="Y10" s="56" t="s">
        <v>280</v>
      </c>
      <c r="Z10" s="186"/>
      <c r="AB10" s="134">
        <f t="shared" si="3"/>
        <v>0</v>
      </c>
    </row>
    <row r="11" spans="1:33" ht="89.25" customHeight="1">
      <c r="A11" s="120" t="s">
        <v>157</v>
      </c>
      <c r="B11" s="121" t="s">
        <v>158</v>
      </c>
      <c r="C11" s="122">
        <v>43922</v>
      </c>
      <c r="D11" s="123" t="s">
        <v>188</v>
      </c>
      <c r="E11" s="123" t="s">
        <v>189</v>
      </c>
      <c r="F11" s="123" t="s">
        <v>169</v>
      </c>
      <c r="G11" s="124">
        <v>43920</v>
      </c>
      <c r="H11" s="125">
        <f t="shared" si="0"/>
        <v>1</v>
      </c>
      <c r="I11" s="126"/>
      <c r="J11" s="126"/>
      <c r="K11" s="135" t="s">
        <v>190</v>
      </c>
      <c r="L11" s="141">
        <v>1</v>
      </c>
      <c r="M11" s="56" t="s">
        <v>191</v>
      </c>
      <c r="N11" s="127">
        <v>1</v>
      </c>
      <c r="O11" s="128" t="str">
        <f>IF(AB11&lt;&gt;0,"Diligencie esta casilla","")</f>
        <v/>
      </c>
      <c r="P11" s="56" t="s">
        <v>192</v>
      </c>
      <c r="Q11" s="130">
        <v>5</v>
      </c>
      <c r="R11" s="130">
        <v>5</v>
      </c>
      <c r="S11" s="130">
        <v>5</v>
      </c>
      <c r="T11" s="130">
        <v>5</v>
      </c>
      <c r="U11" s="130">
        <v>5</v>
      </c>
      <c r="V11" s="131">
        <f t="shared" si="1"/>
        <v>25</v>
      </c>
      <c r="W11" s="56" t="s">
        <v>193</v>
      </c>
      <c r="X11" s="140">
        <f t="shared" si="2"/>
        <v>1</v>
      </c>
      <c r="Y11" s="56" t="s">
        <v>194</v>
      </c>
      <c r="Z11" s="141">
        <v>1</v>
      </c>
      <c r="AB11" s="134">
        <f t="shared" si="3"/>
        <v>0</v>
      </c>
    </row>
    <row r="12" spans="1:33" ht="89.25" customHeight="1">
      <c r="A12" s="120" t="s">
        <v>195</v>
      </c>
      <c r="B12" s="121" t="s">
        <v>196</v>
      </c>
      <c r="C12" s="122">
        <v>43832</v>
      </c>
      <c r="D12" s="123" t="s">
        <v>197</v>
      </c>
      <c r="E12" s="123" t="s">
        <v>198</v>
      </c>
      <c r="F12" s="123" t="s">
        <v>199</v>
      </c>
      <c r="G12" s="124">
        <v>43951</v>
      </c>
      <c r="H12" s="125"/>
      <c r="I12" s="126"/>
      <c r="J12" s="126"/>
      <c r="K12" s="142" t="s">
        <v>200</v>
      </c>
      <c r="L12" s="141">
        <v>1</v>
      </c>
      <c r="M12" s="129" t="s">
        <v>201</v>
      </c>
      <c r="N12" s="127">
        <v>0</v>
      </c>
      <c r="O12" s="143" t="s">
        <v>202</v>
      </c>
      <c r="P12" s="129"/>
      <c r="Q12" s="130"/>
      <c r="R12" s="130"/>
      <c r="S12" s="130"/>
      <c r="T12" s="130"/>
      <c r="U12" s="130"/>
      <c r="V12" s="140">
        <f t="shared" si="1"/>
        <v>0</v>
      </c>
      <c r="W12" s="142" t="s">
        <v>203</v>
      </c>
      <c r="X12" s="140"/>
      <c r="Y12" s="56" t="s">
        <v>204</v>
      </c>
      <c r="Z12" s="144"/>
      <c r="AB12" s="134">
        <f t="shared" si="3"/>
        <v>1</v>
      </c>
    </row>
    <row r="13" spans="1:33" ht="105" customHeight="1">
      <c r="A13" s="120" t="s">
        <v>195</v>
      </c>
      <c r="B13" s="121" t="s">
        <v>196</v>
      </c>
      <c r="C13" s="145">
        <v>43863</v>
      </c>
      <c r="D13" s="146" t="s">
        <v>205</v>
      </c>
      <c r="E13" s="123" t="s">
        <v>206</v>
      </c>
      <c r="F13" s="123" t="s">
        <v>207</v>
      </c>
      <c r="G13" s="124">
        <v>44165</v>
      </c>
      <c r="H13" s="125">
        <f t="shared" si="0"/>
        <v>0.5</v>
      </c>
      <c r="I13" s="126"/>
      <c r="J13" s="126"/>
      <c r="K13" s="147" t="s">
        <v>208</v>
      </c>
      <c r="L13" s="148">
        <v>1</v>
      </c>
      <c r="M13" s="149" t="s">
        <v>209</v>
      </c>
      <c r="N13" s="148">
        <v>1</v>
      </c>
      <c r="O13" s="150"/>
      <c r="P13" s="149" t="s">
        <v>210</v>
      </c>
      <c r="Q13" s="151">
        <v>5</v>
      </c>
      <c r="R13" s="151">
        <v>5</v>
      </c>
      <c r="S13" s="151">
        <v>5</v>
      </c>
      <c r="T13" s="151">
        <v>5</v>
      </c>
      <c r="U13" s="151">
        <v>5</v>
      </c>
      <c r="V13" s="131">
        <f t="shared" si="1"/>
        <v>25</v>
      </c>
      <c r="W13" s="56" t="s">
        <v>211</v>
      </c>
      <c r="X13" s="132">
        <f t="shared" si="2"/>
        <v>1</v>
      </c>
      <c r="Y13" s="56" t="s">
        <v>212</v>
      </c>
      <c r="Z13" s="139">
        <v>0.5</v>
      </c>
      <c r="AB13" s="134">
        <f t="shared" si="3"/>
        <v>0</v>
      </c>
    </row>
    <row r="14" spans="1:33" ht="140.25" customHeight="1">
      <c r="A14" s="120" t="s">
        <v>195</v>
      </c>
      <c r="B14" s="121" t="s">
        <v>196</v>
      </c>
      <c r="C14" s="145">
        <v>43863</v>
      </c>
      <c r="D14" s="146" t="s">
        <v>205</v>
      </c>
      <c r="E14" s="123" t="s">
        <v>206</v>
      </c>
      <c r="F14" s="123" t="s">
        <v>78</v>
      </c>
      <c r="G14" s="124">
        <v>44165</v>
      </c>
      <c r="H14" s="125">
        <f t="shared" si="0"/>
        <v>0.3</v>
      </c>
      <c r="I14" s="126"/>
      <c r="J14" s="126"/>
      <c r="K14" s="56" t="s">
        <v>213</v>
      </c>
      <c r="L14" s="139">
        <v>0.3</v>
      </c>
      <c r="M14" s="56" t="s">
        <v>214</v>
      </c>
      <c r="N14" s="139">
        <v>0.3</v>
      </c>
      <c r="O14" s="128" t="str">
        <f>IF(AB14&lt;&gt;0,"Diligencie esta casilla","")</f>
        <v/>
      </c>
      <c r="P14" s="56" t="s">
        <v>215</v>
      </c>
      <c r="Q14" s="130">
        <v>5</v>
      </c>
      <c r="R14" s="130">
        <v>5</v>
      </c>
      <c r="S14" s="130">
        <v>5</v>
      </c>
      <c r="T14" s="130">
        <v>5</v>
      </c>
      <c r="U14" s="130">
        <v>5</v>
      </c>
      <c r="V14" s="131">
        <f t="shared" si="1"/>
        <v>25</v>
      </c>
      <c r="W14" s="56" t="s">
        <v>216</v>
      </c>
      <c r="X14" s="132">
        <f t="shared" si="2"/>
        <v>0.3</v>
      </c>
      <c r="Y14" s="56" t="s">
        <v>194</v>
      </c>
      <c r="Z14" s="139">
        <v>0.3</v>
      </c>
      <c r="AB14" s="134">
        <f t="shared" si="3"/>
        <v>0</v>
      </c>
    </row>
    <row r="15" spans="1:33" ht="192.75" customHeight="1">
      <c r="A15" s="152" t="s">
        <v>195</v>
      </c>
      <c r="B15" s="153" t="s">
        <v>196</v>
      </c>
      <c r="C15" s="145">
        <v>43863</v>
      </c>
      <c r="D15" s="146" t="s">
        <v>205</v>
      </c>
      <c r="E15" s="123" t="s">
        <v>206</v>
      </c>
      <c r="F15" s="123" t="s">
        <v>83</v>
      </c>
      <c r="G15" s="124">
        <v>44165</v>
      </c>
      <c r="H15" s="125"/>
      <c r="I15" s="126"/>
      <c r="J15" s="126"/>
      <c r="K15" s="56" t="s">
        <v>217</v>
      </c>
      <c r="L15" s="139"/>
      <c r="M15" s="56" t="s">
        <v>218</v>
      </c>
      <c r="N15" s="139"/>
      <c r="O15" s="128" t="str">
        <f>IF(AB15&lt;&gt;0,"Diligencie esta casilla","")</f>
        <v/>
      </c>
      <c r="P15" s="56" t="s">
        <v>218</v>
      </c>
      <c r="Q15" s="130"/>
      <c r="R15" s="130"/>
      <c r="S15" s="130"/>
      <c r="T15" s="130"/>
      <c r="U15" s="130"/>
      <c r="V15" s="140">
        <f t="shared" si="1"/>
        <v>0</v>
      </c>
      <c r="W15" s="56" t="s">
        <v>219</v>
      </c>
      <c r="X15" s="132">
        <f t="shared" si="2"/>
        <v>0</v>
      </c>
      <c r="Y15" s="56" t="s">
        <v>220</v>
      </c>
      <c r="Z15" s="154"/>
      <c r="AB15" s="134">
        <f t="shared" si="3"/>
        <v>0</v>
      </c>
    </row>
    <row r="16" spans="1:33" ht="93" customHeight="1">
      <c r="A16" s="152" t="s">
        <v>195</v>
      </c>
      <c r="B16" s="153" t="s">
        <v>196</v>
      </c>
      <c r="C16" s="145">
        <v>43863</v>
      </c>
      <c r="D16" s="146" t="s">
        <v>205</v>
      </c>
      <c r="E16" s="123" t="s">
        <v>206</v>
      </c>
      <c r="F16" s="123" t="s">
        <v>88</v>
      </c>
      <c r="G16" s="124">
        <v>44165</v>
      </c>
      <c r="H16" s="185">
        <v>1</v>
      </c>
      <c r="I16" s="155"/>
      <c r="J16" s="155"/>
      <c r="K16" s="56" t="s">
        <v>221</v>
      </c>
      <c r="L16" s="139">
        <v>1</v>
      </c>
      <c r="M16" s="56" t="s">
        <v>222</v>
      </c>
      <c r="N16" s="139">
        <v>1</v>
      </c>
      <c r="O16" s="128" t="str">
        <f>IF(AB16&lt;&gt;0,"Diligencie esta casilla","")</f>
        <v/>
      </c>
      <c r="P16" s="56" t="s">
        <v>223</v>
      </c>
      <c r="Q16" s="130">
        <v>5</v>
      </c>
      <c r="R16" s="130">
        <v>5</v>
      </c>
      <c r="S16" s="130">
        <v>5</v>
      </c>
      <c r="T16" s="130">
        <v>5</v>
      </c>
      <c r="U16" s="130">
        <v>5</v>
      </c>
      <c r="V16" s="131">
        <f t="shared" si="1"/>
        <v>25</v>
      </c>
      <c r="W16" s="56" t="s">
        <v>224</v>
      </c>
      <c r="X16" s="132">
        <f t="shared" si="2"/>
        <v>1</v>
      </c>
      <c r="Y16" s="56" t="s">
        <v>225</v>
      </c>
      <c r="Z16" s="156">
        <v>1</v>
      </c>
      <c r="AB16" s="134">
        <f t="shared" si="3"/>
        <v>0</v>
      </c>
    </row>
    <row r="17" spans="1:28" ht="93" customHeight="1">
      <c r="A17" s="152" t="s">
        <v>195</v>
      </c>
      <c r="B17" s="153" t="s">
        <v>196</v>
      </c>
      <c r="C17" s="145">
        <v>43863</v>
      </c>
      <c r="D17" s="146" t="s">
        <v>205</v>
      </c>
      <c r="E17" s="123" t="s">
        <v>206</v>
      </c>
      <c r="F17" s="123" t="s">
        <v>92</v>
      </c>
      <c r="G17" s="124">
        <v>44165</v>
      </c>
      <c r="H17" s="125">
        <f t="shared" si="0"/>
        <v>0.25</v>
      </c>
      <c r="I17" s="155"/>
      <c r="J17" s="155"/>
      <c r="K17" s="56" t="s">
        <v>226</v>
      </c>
      <c r="L17" s="139">
        <v>0.25</v>
      </c>
      <c r="M17" s="56" t="s">
        <v>227</v>
      </c>
      <c r="N17" s="139">
        <v>0.25</v>
      </c>
      <c r="O17" s="128" t="str">
        <f>IF(AB17&lt;&gt;0,"Diligencie esta casilla","")</f>
        <v/>
      </c>
      <c r="P17" s="56" t="s">
        <v>228</v>
      </c>
      <c r="Q17" s="130">
        <v>5</v>
      </c>
      <c r="R17" s="130">
        <v>5</v>
      </c>
      <c r="S17" s="130">
        <v>5</v>
      </c>
      <c r="T17" s="130">
        <v>5</v>
      </c>
      <c r="U17" s="130">
        <v>5</v>
      </c>
      <c r="V17" s="131">
        <f t="shared" si="1"/>
        <v>25</v>
      </c>
      <c r="W17" s="56" t="s">
        <v>229</v>
      </c>
      <c r="X17" s="132">
        <f t="shared" si="2"/>
        <v>0.25</v>
      </c>
      <c r="Y17" s="56" t="s">
        <v>230</v>
      </c>
      <c r="Z17" s="139">
        <v>0.25</v>
      </c>
      <c r="AB17" s="134">
        <f t="shared" si="3"/>
        <v>0</v>
      </c>
    </row>
    <row r="18" spans="1:28" ht="93" customHeight="1">
      <c r="A18" s="152" t="s">
        <v>195</v>
      </c>
      <c r="B18" s="153" t="s">
        <v>196</v>
      </c>
      <c r="C18" s="145">
        <v>43863</v>
      </c>
      <c r="D18" s="146" t="s">
        <v>205</v>
      </c>
      <c r="E18" s="123" t="s">
        <v>206</v>
      </c>
      <c r="F18" s="123" t="s">
        <v>97</v>
      </c>
      <c r="G18" s="124">
        <v>44165</v>
      </c>
      <c r="H18" s="125">
        <f t="shared" si="0"/>
        <v>0.18329999999999999</v>
      </c>
      <c r="I18" s="155"/>
      <c r="J18" s="155"/>
      <c r="K18" s="56" t="s">
        <v>231</v>
      </c>
      <c r="L18" s="139">
        <v>0.5333</v>
      </c>
      <c r="M18" s="56" t="s">
        <v>232</v>
      </c>
      <c r="N18" s="139">
        <v>0.18329999999999999</v>
      </c>
      <c r="O18" s="128" t="s">
        <v>233</v>
      </c>
      <c r="P18" s="56" t="s">
        <v>234</v>
      </c>
      <c r="Q18" s="130">
        <v>5</v>
      </c>
      <c r="R18" s="130">
        <v>5</v>
      </c>
      <c r="S18" s="130">
        <v>5</v>
      </c>
      <c r="T18" s="130">
        <v>5</v>
      </c>
      <c r="U18" s="130">
        <v>5</v>
      </c>
      <c r="V18" s="131">
        <f t="shared" si="1"/>
        <v>25</v>
      </c>
      <c r="W18" s="56" t="s">
        <v>229</v>
      </c>
      <c r="X18" s="132">
        <f t="shared" si="2"/>
        <v>0.18329999999999999</v>
      </c>
      <c r="Y18" s="56" t="s">
        <v>230</v>
      </c>
      <c r="Z18" s="139">
        <v>0.18329999999999999</v>
      </c>
      <c r="AB18" s="134">
        <f t="shared" si="3"/>
        <v>0.35</v>
      </c>
    </row>
    <row r="19" spans="1:28" ht="93" customHeight="1">
      <c r="A19" s="152" t="s">
        <v>195</v>
      </c>
      <c r="B19" s="153" t="s">
        <v>196</v>
      </c>
      <c r="C19" s="145">
        <v>43863</v>
      </c>
      <c r="D19" s="146" t="s">
        <v>205</v>
      </c>
      <c r="E19" s="123" t="s">
        <v>206</v>
      </c>
      <c r="F19" s="123" t="s">
        <v>101</v>
      </c>
      <c r="G19" s="124">
        <v>44165</v>
      </c>
      <c r="H19" s="125">
        <f t="shared" si="0"/>
        <v>0.1</v>
      </c>
      <c r="I19" s="155"/>
      <c r="J19" s="155"/>
      <c r="K19" s="56" t="s">
        <v>235</v>
      </c>
      <c r="L19" s="139">
        <v>0.1</v>
      </c>
      <c r="M19" s="56" t="s">
        <v>236</v>
      </c>
      <c r="N19" s="139">
        <v>0.1</v>
      </c>
      <c r="O19" s="128" t="str">
        <f>IF(AB19&lt;&gt;0,"Diligencie esta casilla","")</f>
        <v/>
      </c>
      <c r="P19" s="56" t="s">
        <v>237</v>
      </c>
      <c r="Q19" s="184">
        <v>5</v>
      </c>
      <c r="R19" s="184">
        <v>5</v>
      </c>
      <c r="S19" s="184">
        <v>5</v>
      </c>
      <c r="T19" s="184">
        <v>5</v>
      </c>
      <c r="U19" s="184">
        <v>5</v>
      </c>
      <c r="V19" s="131">
        <f t="shared" si="1"/>
        <v>25</v>
      </c>
      <c r="W19" s="56" t="s">
        <v>238</v>
      </c>
      <c r="X19" s="132">
        <f t="shared" si="2"/>
        <v>0.1</v>
      </c>
      <c r="Y19" s="56" t="s">
        <v>230</v>
      </c>
      <c r="Z19" s="139">
        <v>0.1</v>
      </c>
      <c r="AB19" s="134">
        <f t="shared" si="3"/>
        <v>0</v>
      </c>
    </row>
    <row r="20" spans="1:28" ht="93" customHeight="1">
      <c r="A20" s="152" t="s">
        <v>195</v>
      </c>
      <c r="B20" s="153" t="s">
        <v>196</v>
      </c>
      <c r="C20" s="145">
        <v>43863</v>
      </c>
      <c r="D20" s="146" t="s">
        <v>205</v>
      </c>
      <c r="E20" s="123" t="s">
        <v>206</v>
      </c>
      <c r="F20" s="123" t="s">
        <v>105</v>
      </c>
      <c r="G20" s="124">
        <v>44165</v>
      </c>
      <c r="H20" s="125"/>
      <c r="I20" s="155"/>
      <c r="J20" s="155"/>
      <c r="K20" s="142" t="s">
        <v>239</v>
      </c>
      <c r="L20" s="139"/>
      <c r="M20" s="56" t="s">
        <v>240</v>
      </c>
      <c r="N20" s="139"/>
      <c r="O20" s="128"/>
      <c r="P20" s="56" t="s">
        <v>64</v>
      </c>
      <c r="Q20" s="130"/>
      <c r="R20" s="130"/>
      <c r="S20" s="130"/>
      <c r="T20" s="130"/>
      <c r="U20" s="130"/>
      <c r="V20" s="140">
        <f t="shared" si="1"/>
        <v>0</v>
      </c>
      <c r="W20" s="56" t="s">
        <v>241</v>
      </c>
      <c r="X20" s="132">
        <f t="shared" si="2"/>
        <v>0</v>
      </c>
      <c r="Y20" s="56" t="s">
        <v>242</v>
      </c>
      <c r="Z20" s="154"/>
      <c r="AB20" s="134">
        <f t="shared" si="3"/>
        <v>0</v>
      </c>
    </row>
    <row r="21" spans="1:28" ht="93" customHeight="1">
      <c r="A21" s="152" t="s">
        <v>195</v>
      </c>
      <c r="B21" s="153" t="s">
        <v>196</v>
      </c>
      <c r="C21" s="145">
        <v>43863</v>
      </c>
      <c r="D21" s="146" t="s">
        <v>205</v>
      </c>
      <c r="E21" s="123" t="s">
        <v>206</v>
      </c>
      <c r="F21" s="123" t="s">
        <v>110</v>
      </c>
      <c r="G21" s="124">
        <v>44165</v>
      </c>
      <c r="H21" s="125">
        <f t="shared" si="0"/>
        <v>0.2</v>
      </c>
      <c r="I21" s="155"/>
      <c r="J21" s="155"/>
      <c r="K21" s="56" t="s">
        <v>243</v>
      </c>
      <c r="L21" s="139">
        <v>0.2</v>
      </c>
      <c r="M21" s="56" t="s">
        <v>244</v>
      </c>
      <c r="N21" s="139">
        <v>0.2</v>
      </c>
      <c r="O21" s="128" t="str">
        <f>IF(AB21&lt;&gt;0,"Diligencie esta casilla","")</f>
        <v/>
      </c>
      <c r="P21" s="129" t="s">
        <v>245</v>
      </c>
      <c r="Q21" s="130">
        <v>5</v>
      </c>
      <c r="R21" s="130">
        <v>5</v>
      </c>
      <c r="S21" s="130">
        <v>5</v>
      </c>
      <c r="T21" s="130">
        <v>5</v>
      </c>
      <c r="U21" s="130">
        <v>5</v>
      </c>
      <c r="V21" s="131">
        <f t="shared" si="1"/>
        <v>25</v>
      </c>
      <c r="W21" s="56" t="s">
        <v>246</v>
      </c>
      <c r="X21" s="132">
        <f t="shared" si="2"/>
        <v>0.2</v>
      </c>
      <c r="Y21" s="56" t="s">
        <v>230</v>
      </c>
      <c r="Z21" s="139">
        <v>0.2</v>
      </c>
      <c r="AA21" s="54">
        <f>+AVERAGE(Z13:Z21)</f>
        <v>0.3619</v>
      </c>
      <c r="AB21" s="134">
        <f t="shared" si="3"/>
        <v>0</v>
      </c>
    </row>
    <row r="22" spans="1:28" ht="93" customHeight="1">
      <c r="A22" s="152" t="s">
        <v>195</v>
      </c>
      <c r="B22" s="153" t="s">
        <v>196</v>
      </c>
      <c r="C22" s="122">
        <v>43892</v>
      </c>
      <c r="D22" s="123" t="s">
        <v>247</v>
      </c>
      <c r="E22" s="123" t="s">
        <v>248</v>
      </c>
      <c r="F22" s="123" t="s">
        <v>169</v>
      </c>
      <c r="G22" s="124">
        <v>43920</v>
      </c>
      <c r="H22" s="125">
        <f t="shared" si="0"/>
        <v>0</v>
      </c>
      <c r="I22" s="155"/>
      <c r="J22" s="155"/>
      <c r="K22" s="142" t="s">
        <v>247</v>
      </c>
      <c r="L22" s="127"/>
      <c r="M22" s="129" t="s">
        <v>249</v>
      </c>
      <c r="N22" s="139"/>
      <c r="O22" s="128" t="s">
        <v>250</v>
      </c>
      <c r="P22" s="56"/>
      <c r="Q22" s="130"/>
      <c r="R22" s="130"/>
      <c r="S22" s="130"/>
      <c r="T22" s="130"/>
      <c r="U22" s="130"/>
      <c r="V22" s="140">
        <f t="shared" si="1"/>
        <v>0</v>
      </c>
      <c r="W22" s="56" t="s">
        <v>251</v>
      </c>
      <c r="X22" s="132">
        <f t="shared" si="2"/>
        <v>0</v>
      </c>
      <c r="Y22" s="56" t="s">
        <v>252</v>
      </c>
      <c r="Z22" s="136">
        <v>0</v>
      </c>
      <c r="AB22" s="134">
        <f t="shared" si="3"/>
        <v>0</v>
      </c>
    </row>
    <row r="23" spans="1:28" ht="93" customHeight="1">
      <c r="A23" s="152" t="s">
        <v>195</v>
      </c>
      <c r="B23" s="153" t="s">
        <v>196</v>
      </c>
      <c r="C23" s="122">
        <v>43923</v>
      </c>
      <c r="D23" s="123" t="s">
        <v>253</v>
      </c>
      <c r="E23" s="123" t="s">
        <v>254</v>
      </c>
      <c r="F23" s="123" t="s">
        <v>255</v>
      </c>
      <c r="G23" s="124">
        <v>44165</v>
      </c>
      <c r="H23" s="125">
        <f t="shared" si="0"/>
        <v>0.33329999999999999</v>
      </c>
      <c r="I23" s="155"/>
      <c r="J23" s="155"/>
      <c r="K23" s="147" t="s">
        <v>256</v>
      </c>
      <c r="L23" s="157">
        <v>0.33329999999999999</v>
      </c>
      <c r="M23" s="53" t="s">
        <v>257</v>
      </c>
      <c r="N23" s="157">
        <v>0.33329999999999999</v>
      </c>
      <c r="O23" s="150"/>
      <c r="P23" s="149" t="s">
        <v>258</v>
      </c>
      <c r="Q23" s="151">
        <v>5</v>
      </c>
      <c r="R23" s="151">
        <v>5</v>
      </c>
      <c r="S23" s="151">
        <v>5</v>
      </c>
      <c r="T23" s="151">
        <v>5</v>
      </c>
      <c r="U23" s="151">
        <v>5</v>
      </c>
      <c r="V23" s="131">
        <f t="shared" si="1"/>
        <v>25</v>
      </c>
      <c r="W23" s="56" t="s">
        <v>259</v>
      </c>
      <c r="X23" s="132">
        <f t="shared" si="2"/>
        <v>0.33329999999999999</v>
      </c>
      <c r="Y23" s="56" t="s">
        <v>230</v>
      </c>
      <c r="Z23" s="139">
        <v>0.33329999999999999</v>
      </c>
      <c r="AB23" s="134">
        <f t="shared" si="3"/>
        <v>0</v>
      </c>
    </row>
    <row r="24" spans="1:28" ht="93" customHeight="1">
      <c r="A24" s="152" t="s">
        <v>195</v>
      </c>
      <c r="B24" s="153" t="s">
        <v>260</v>
      </c>
      <c r="C24" s="122">
        <v>43834</v>
      </c>
      <c r="D24" s="123" t="s">
        <v>261</v>
      </c>
      <c r="E24" s="123" t="s">
        <v>262</v>
      </c>
      <c r="F24" s="123" t="s">
        <v>263</v>
      </c>
      <c r="G24" s="124">
        <v>44012</v>
      </c>
      <c r="H24" s="125"/>
      <c r="I24" s="155"/>
      <c r="J24" s="155"/>
      <c r="K24" s="135" t="s">
        <v>239</v>
      </c>
      <c r="L24" s="158"/>
      <c r="M24" s="129"/>
      <c r="N24" s="139"/>
      <c r="O24" s="128"/>
      <c r="P24" s="56"/>
      <c r="Q24" s="130"/>
      <c r="R24" s="130"/>
      <c r="S24" s="130"/>
      <c r="T24" s="130"/>
      <c r="U24" s="130"/>
      <c r="V24" s="140">
        <f t="shared" si="1"/>
        <v>0</v>
      </c>
      <c r="W24" s="56" t="s">
        <v>264</v>
      </c>
      <c r="X24" s="132">
        <f t="shared" si="2"/>
        <v>0</v>
      </c>
      <c r="Y24" s="56" t="s">
        <v>265</v>
      </c>
      <c r="Z24" s="159"/>
      <c r="AB24" s="134">
        <f t="shared" si="3"/>
        <v>0</v>
      </c>
    </row>
    <row r="25" spans="1:28" ht="93" customHeight="1">
      <c r="A25" s="152" t="s">
        <v>195</v>
      </c>
      <c r="B25" s="153" t="s">
        <v>260</v>
      </c>
      <c r="C25" s="122">
        <v>43865</v>
      </c>
      <c r="D25" s="123" t="s">
        <v>266</v>
      </c>
      <c r="E25" s="123" t="s">
        <v>267</v>
      </c>
      <c r="F25" s="123" t="s">
        <v>169</v>
      </c>
      <c r="G25" s="124">
        <v>43554</v>
      </c>
      <c r="H25" s="125">
        <f t="shared" si="0"/>
        <v>0</v>
      </c>
      <c r="I25" s="155"/>
      <c r="J25" s="155"/>
      <c r="K25" s="135" t="s">
        <v>266</v>
      </c>
      <c r="L25" s="139"/>
      <c r="M25" s="129"/>
      <c r="N25" s="139"/>
      <c r="O25" s="160" t="s">
        <v>268</v>
      </c>
      <c r="P25" s="56"/>
      <c r="Q25" s="130"/>
      <c r="R25" s="130"/>
      <c r="S25" s="130"/>
      <c r="T25" s="130"/>
      <c r="U25" s="130"/>
      <c r="V25" s="140">
        <f t="shared" si="1"/>
        <v>0</v>
      </c>
      <c r="W25" s="56" t="s">
        <v>269</v>
      </c>
      <c r="X25" s="132">
        <f t="shared" si="2"/>
        <v>0</v>
      </c>
      <c r="Y25" s="56" t="s">
        <v>270</v>
      </c>
      <c r="Z25" s="133">
        <v>0</v>
      </c>
      <c r="AB25" s="134">
        <f t="shared" si="3"/>
        <v>0</v>
      </c>
    </row>
    <row r="26" spans="1:28" ht="93" customHeight="1">
      <c r="A26" s="152" t="s">
        <v>195</v>
      </c>
      <c r="B26" s="153" t="s">
        <v>260</v>
      </c>
      <c r="C26" s="122">
        <v>43894</v>
      </c>
      <c r="D26" s="123" t="s">
        <v>271</v>
      </c>
      <c r="E26" s="123" t="s">
        <v>272</v>
      </c>
      <c r="F26" s="123" t="s">
        <v>125</v>
      </c>
      <c r="G26" s="124">
        <v>43951</v>
      </c>
      <c r="H26" s="125"/>
      <c r="I26" s="155"/>
      <c r="J26" s="155"/>
      <c r="K26" s="56" t="s">
        <v>273</v>
      </c>
      <c r="L26" s="161"/>
      <c r="M26" s="162" t="s">
        <v>274</v>
      </c>
      <c r="N26" s="161"/>
      <c r="O26" s="163" t="str">
        <f>IF(AB26&lt;&gt;0,"Diligencie esta casilla","")</f>
        <v/>
      </c>
      <c r="P26" s="162"/>
      <c r="Q26" s="164"/>
      <c r="R26" s="130"/>
      <c r="S26" s="130"/>
      <c r="T26" s="130"/>
      <c r="U26" s="130"/>
      <c r="V26" s="140"/>
      <c r="W26" s="56" t="s">
        <v>275</v>
      </c>
      <c r="X26" s="132"/>
      <c r="Y26" s="56" t="s">
        <v>276</v>
      </c>
      <c r="Z26" s="165"/>
      <c r="AB26" s="134">
        <f t="shared" si="3"/>
        <v>0</v>
      </c>
    </row>
    <row r="27" spans="1:28" ht="93" customHeight="1">
      <c r="A27" s="152" t="s">
        <v>195</v>
      </c>
      <c r="B27" s="153" t="s">
        <v>260</v>
      </c>
      <c r="C27" s="166">
        <v>43925</v>
      </c>
      <c r="D27" s="167" t="s">
        <v>277</v>
      </c>
      <c r="E27" s="167" t="s">
        <v>272</v>
      </c>
      <c r="F27" s="167" t="s">
        <v>125</v>
      </c>
      <c r="G27" s="168">
        <v>44165</v>
      </c>
      <c r="H27" s="125"/>
      <c r="I27" s="155"/>
      <c r="J27" s="155"/>
      <c r="K27" s="169" t="s">
        <v>278</v>
      </c>
      <c r="L27" s="170"/>
      <c r="M27" s="170" t="s">
        <v>278</v>
      </c>
      <c r="N27" s="171"/>
      <c r="O27" s="172"/>
      <c r="P27" s="173"/>
      <c r="Q27" s="174"/>
      <c r="R27" s="151"/>
      <c r="S27" s="130"/>
      <c r="T27" s="130"/>
      <c r="U27" s="130"/>
      <c r="V27" s="140"/>
      <c r="W27" s="56"/>
      <c r="X27" s="132"/>
      <c r="Y27" s="143" t="s">
        <v>279</v>
      </c>
      <c r="Z27" s="159"/>
      <c r="AB27" s="134" t="e">
        <f>L27-M27</f>
        <v>#VALUE!</v>
      </c>
    </row>
    <row r="28" spans="1:28" ht="93" customHeight="1">
      <c r="D28" s="92"/>
      <c r="E28" s="92"/>
      <c r="F28" s="92"/>
      <c r="K28" s="175"/>
      <c r="L28" s="176"/>
      <c r="M28" s="175"/>
      <c r="N28" s="176"/>
      <c r="O28" s="176"/>
      <c r="P28" s="175"/>
      <c r="Q28" s="177"/>
      <c r="R28" s="177"/>
      <c r="S28" s="177"/>
      <c r="T28" s="177"/>
      <c r="U28" s="177"/>
      <c r="V28" s="177"/>
      <c r="W28" s="175"/>
      <c r="X28" s="176"/>
      <c r="Y28" s="176"/>
      <c r="Z28" s="176"/>
      <c r="AB28" s="119"/>
    </row>
    <row r="29" spans="1:28" ht="93" customHeight="1">
      <c r="D29" s="92"/>
      <c r="E29" s="92"/>
      <c r="F29" s="92"/>
      <c r="K29" s="175"/>
      <c r="L29" s="176"/>
      <c r="M29" s="175"/>
      <c r="N29" s="176"/>
      <c r="O29" s="176"/>
      <c r="P29" s="175"/>
      <c r="Q29" s="177"/>
      <c r="R29" s="177"/>
      <c r="S29" s="177"/>
      <c r="T29" s="177"/>
      <c r="U29" s="177"/>
      <c r="V29" s="177"/>
      <c r="W29" s="175"/>
      <c r="X29" s="176"/>
      <c r="Y29" s="176"/>
      <c r="Z29" s="176"/>
      <c r="AB29" s="119"/>
    </row>
    <row r="30" spans="1:28" ht="93" customHeight="1">
      <c r="D30" s="92"/>
      <c r="E30" s="92"/>
      <c r="F30" s="92"/>
      <c r="K30" s="178"/>
      <c r="L30" s="179"/>
      <c r="M30" s="178"/>
      <c r="N30" s="179"/>
      <c r="O30" s="179"/>
      <c r="P30" s="178"/>
      <c r="Q30" s="180"/>
      <c r="R30" s="180"/>
      <c r="S30" s="180"/>
      <c r="T30" s="180"/>
      <c r="U30" s="180"/>
      <c r="V30" s="181"/>
      <c r="W30" s="178"/>
      <c r="X30" s="179"/>
      <c r="Y30" s="179"/>
      <c r="Z30" s="179"/>
    </row>
    <row r="31" spans="1:28" ht="93" customHeight="1">
      <c r="D31" s="92"/>
      <c r="E31" s="92"/>
      <c r="F31" s="92"/>
      <c r="K31" s="178"/>
      <c r="L31" s="179"/>
      <c r="M31" s="178"/>
      <c r="N31" s="179"/>
      <c r="O31" s="179"/>
      <c r="P31" s="178"/>
      <c r="Q31" s="180"/>
      <c r="R31" s="180"/>
      <c r="S31" s="180"/>
      <c r="T31" s="180"/>
      <c r="U31" s="180"/>
      <c r="V31" s="181"/>
      <c r="W31" s="178"/>
      <c r="X31" s="179"/>
      <c r="Y31" s="179"/>
      <c r="Z31" s="179"/>
    </row>
    <row r="32" spans="1:28" ht="93" customHeight="1">
      <c r="D32" s="92"/>
      <c r="E32" s="92"/>
      <c r="F32" s="92"/>
      <c r="K32" s="178"/>
      <c r="L32" s="179"/>
      <c r="M32" s="178"/>
      <c r="N32" s="179"/>
      <c r="O32" s="179"/>
      <c r="P32" s="178"/>
      <c r="Q32" s="182"/>
      <c r="R32" s="182"/>
      <c r="S32" s="182"/>
      <c r="T32" s="182"/>
      <c r="U32" s="182"/>
      <c r="V32" s="178"/>
      <c r="W32" s="178"/>
      <c r="X32" s="179"/>
      <c r="Y32" s="179"/>
      <c r="Z32" s="179"/>
    </row>
    <row r="33" spans="4:26" ht="93" customHeight="1">
      <c r="D33" s="92"/>
      <c r="E33" s="92"/>
      <c r="F33" s="92"/>
      <c r="K33" s="178"/>
      <c r="L33" s="179"/>
      <c r="M33" s="178"/>
      <c r="N33" s="179"/>
      <c r="O33" s="179"/>
      <c r="P33" s="178"/>
      <c r="Q33" s="182"/>
      <c r="R33" s="182"/>
      <c r="S33" s="182"/>
      <c r="T33" s="182"/>
      <c r="U33" s="182"/>
      <c r="V33" s="178"/>
      <c r="W33" s="178"/>
      <c r="X33" s="179"/>
      <c r="Y33" s="179"/>
      <c r="Z33" s="179"/>
    </row>
    <row r="34" spans="4:26" ht="93" customHeight="1">
      <c r="D34" s="92"/>
      <c r="E34" s="92"/>
      <c r="F34" s="92"/>
      <c r="K34" s="178"/>
      <c r="L34" s="179"/>
      <c r="M34" s="178"/>
      <c r="N34" s="179"/>
      <c r="O34" s="179"/>
      <c r="P34" s="178"/>
      <c r="Q34" s="183"/>
      <c r="R34" s="183"/>
      <c r="S34" s="183"/>
      <c r="T34" s="183"/>
      <c r="U34" s="183"/>
      <c r="V34" s="179"/>
      <c r="W34" s="179"/>
      <c r="X34" s="179"/>
      <c r="Y34" s="179"/>
      <c r="Z34" s="179"/>
    </row>
    <row r="35" spans="4:26" ht="93" customHeight="1">
      <c r="D35" s="92"/>
      <c r="E35" s="92"/>
      <c r="F35" s="92"/>
      <c r="K35" s="178"/>
      <c r="L35" s="179"/>
      <c r="M35" s="178"/>
      <c r="N35" s="179"/>
      <c r="O35" s="179"/>
      <c r="P35" s="178"/>
      <c r="Q35" s="183"/>
      <c r="R35" s="183"/>
      <c r="S35" s="183"/>
      <c r="T35" s="183"/>
      <c r="U35" s="183"/>
      <c r="V35" s="179"/>
      <c r="W35" s="179"/>
      <c r="X35" s="179"/>
      <c r="Y35" s="179"/>
      <c r="Z35" s="179"/>
    </row>
    <row r="36" spans="4:26" ht="93" customHeight="1">
      <c r="D36" s="92"/>
      <c r="E36" s="92"/>
      <c r="F36" s="92"/>
      <c r="K36" s="178"/>
      <c r="L36" s="179"/>
      <c r="M36" s="178"/>
      <c r="N36" s="179"/>
      <c r="O36" s="179"/>
      <c r="P36" s="178"/>
      <c r="Q36" s="183"/>
      <c r="R36" s="183"/>
      <c r="S36" s="183"/>
      <c r="T36" s="183"/>
      <c r="U36" s="183"/>
      <c r="V36" s="179"/>
      <c r="W36" s="179"/>
      <c r="X36" s="179"/>
      <c r="Y36" s="179"/>
      <c r="Z36" s="179"/>
    </row>
    <row r="37" spans="4:26" ht="93" customHeight="1">
      <c r="D37" s="92"/>
      <c r="E37" s="92"/>
      <c r="F37" s="92"/>
      <c r="K37" s="178"/>
      <c r="L37" s="179"/>
      <c r="M37" s="178"/>
      <c r="N37" s="179"/>
      <c r="O37" s="179"/>
      <c r="P37" s="178"/>
      <c r="Q37" s="183"/>
      <c r="R37" s="183"/>
      <c r="S37" s="183"/>
      <c r="T37" s="183"/>
      <c r="U37" s="183"/>
      <c r="V37" s="179"/>
      <c r="W37" s="179"/>
      <c r="X37" s="179"/>
      <c r="Y37" s="179"/>
      <c r="Z37" s="179"/>
    </row>
    <row r="38" spans="4:26" ht="93" customHeight="1">
      <c r="D38" s="92"/>
      <c r="E38" s="92"/>
      <c r="F38" s="92"/>
      <c r="K38" s="178"/>
      <c r="L38" s="179"/>
      <c r="M38" s="178"/>
      <c r="N38" s="179"/>
      <c r="O38" s="179"/>
      <c r="P38" s="178"/>
      <c r="Q38" s="183"/>
      <c r="R38" s="183"/>
      <c r="S38" s="183"/>
      <c r="T38" s="183"/>
      <c r="U38" s="183"/>
      <c r="V38" s="179"/>
      <c r="W38" s="179"/>
      <c r="X38" s="179"/>
      <c r="Y38" s="179"/>
      <c r="Z38" s="179"/>
    </row>
    <row r="39" spans="4:26" ht="93" customHeight="1">
      <c r="D39" s="92"/>
      <c r="E39" s="92"/>
      <c r="F39" s="92"/>
      <c r="K39" s="178"/>
      <c r="L39" s="179"/>
      <c r="M39" s="178"/>
      <c r="N39" s="179"/>
      <c r="O39" s="179"/>
      <c r="P39" s="178"/>
      <c r="Q39" s="183"/>
      <c r="R39" s="183"/>
      <c r="S39" s="183"/>
      <c r="T39" s="183"/>
      <c r="U39" s="183"/>
      <c r="V39" s="179"/>
      <c r="W39" s="179"/>
      <c r="X39" s="179"/>
      <c r="Y39" s="179"/>
      <c r="Z39" s="179"/>
    </row>
    <row r="40" spans="4:26" ht="93" customHeight="1">
      <c r="D40" s="92"/>
      <c r="E40" s="92"/>
      <c r="F40" s="92"/>
      <c r="K40" s="178"/>
      <c r="L40" s="179"/>
      <c r="M40" s="178"/>
      <c r="N40" s="179"/>
      <c r="O40" s="179"/>
      <c r="P40" s="178"/>
      <c r="Q40" s="179"/>
      <c r="R40" s="179"/>
      <c r="S40" s="179"/>
      <c r="T40" s="179"/>
      <c r="U40" s="179"/>
      <c r="V40" s="179"/>
      <c r="W40" s="179"/>
      <c r="X40" s="179"/>
      <c r="Y40" s="179"/>
      <c r="Z40" s="179"/>
    </row>
    <row r="41" spans="4:26" ht="93" customHeight="1">
      <c r="D41" s="92"/>
      <c r="E41" s="92"/>
      <c r="F41" s="92"/>
      <c r="K41" s="178"/>
      <c r="L41" s="179"/>
      <c r="M41" s="178"/>
      <c r="N41" s="179"/>
      <c r="O41" s="179"/>
      <c r="P41" s="178"/>
      <c r="Q41" s="179"/>
      <c r="R41" s="179"/>
      <c r="S41" s="179"/>
      <c r="T41" s="179"/>
      <c r="U41" s="179"/>
      <c r="V41" s="179"/>
      <c r="W41" s="179"/>
      <c r="X41" s="179"/>
      <c r="Y41" s="179"/>
      <c r="Z41" s="179"/>
    </row>
    <row r="42" spans="4:26" ht="93" customHeight="1">
      <c r="D42" s="92"/>
      <c r="E42" s="92"/>
      <c r="F42" s="92"/>
      <c r="K42" s="178"/>
      <c r="L42" s="179"/>
      <c r="M42" s="178"/>
      <c r="N42" s="179"/>
      <c r="O42" s="179"/>
      <c r="P42" s="178"/>
      <c r="Q42" s="179"/>
      <c r="R42" s="179"/>
      <c r="S42" s="179"/>
      <c r="T42" s="179"/>
      <c r="U42" s="179"/>
      <c r="V42" s="179"/>
      <c r="W42" s="179"/>
      <c r="X42" s="179"/>
      <c r="Y42" s="179"/>
      <c r="Z42" s="179"/>
    </row>
    <row r="43" spans="4:26" ht="93" customHeight="1">
      <c r="D43" s="92"/>
      <c r="E43" s="92"/>
      <c r="F43" s="92"/>
      <c r="K43" s="178"/>
      <c r="L43" s="179"/>
      <c r="M43" s="178"/>
      <c r="N43" s="179"/>
      <c r="O43" s="179"/>
      <c r="P43" s="178"/>
      <c r="Q43" s="179"/>
      <c r="R43" s="179"/>
      <c r="S43" s="179"/>
      <c r="T43" s="179"/>
      <c r="U43" s="179"/>
      <c r="V43" s="179"/>
      <c r="W43" s="179"/>
      <c r="X43" s="179"/>
      <c r="Y43" s="179"/>
      <c r="Z43" s="179"/>
    </row>
    <row r="44" spans="4:26" ht="93" customHeight="1">
      <c r="D44" s="92"/>
      <c r="E44" s="92"/>
      <c r="F44" s="92"/>
      <c r="K44" s="178"/>
      <c r="L44" s="179"/>
      <c r="M44" s="178"/>
      <c r="N44" s="179"/>
      <c r="O44" s="179"/>
      <c r="P44" s="178"/>
      <c r="Q44" s="179"/>
      <c r="R44" s="179"/>
      <c r="S44" s="179"/>
      <c r="T44" s="179"/>
      <c r="U44" s="179"/>
      <c r="V44" s="179"/>
      <c r="W44" s="179"/>
      <c r="X44" s="179"/>
      <c r="Y44" s="179"/>
      <c r="Z44" s="179"/>
    </row>
    <row r="45" spans="4:26" ht="93" customHeight="1">
      <c r="D45" s="92"/>
      <c r="E45" s="92"/>
      <c r="F45" s="92"/>
      <c r="K45" s="178"/>
      <c r="L45" s="179"/>
      <c r="M45" s="178"/>
      <c r="N45" s="179"/>
      <c r="O45" s="179"/>
      <c r="P45" s="178"/>
      <c r="Q45" s="179"/>
      <c r="R45" s="179"/>
      <c r="S45" s="179"/>
      <c r="T45" s="179"/>
      <c r="U45" s="179"/>
      <c r="V45" s="179"/>
      <c r="W45" s="179"/>
      <c r="X45" s="179"/>
      <c r="Y45" s="179"/>
      <c r="Z45" s="179"/>
    </row>
    <row r="46" spans="4:26" ht="93" customHeight="1">
      <c r="D46" s="92"/>
      <c r="E46" s="92"/>
      <c r="F46" s="92"/>
      <c r="K46" s="178"/>
      <c r="L46" s="179"/>
      <c r="M46" s="178"/>
      <c r="N46" s="179"/>
      <c r="O46" s="179"/>
      <c r="P46" s="178"/>
      <c r="Q46" s="179"/>
      <c r="R46" s="179"/>
      <c r="S46" s="179"/>
      <c r="T46" s="179"/>
      <c r="U46" s="179"/>
      <c r="V46" s="179"/>
      <c r="W46" s="179"/>
      <c r="X46" s="179"/>
      <c r="Y46" s="179"/>
      <c r="Z46" s="179"/>
    </row>
    <row r="47" spans="4:26" ht="93" customHeight="1">
      <c r="D47" s="92"/>
      <c r="E47" s="92"/>
      <c r="F47" s="92"/>
      <c r="K47" s="178"/>
      <c r="L47" s="179"/>
      <c r="M47" s="178"/>
      <c r="N47" s="179"/>
      <c r="O47" s="179"/>
      <c r="P47" s="178"/>
      <c r="Q47" s="179"/>
      <c r="R47" s="179"/>
      <c r="S47" s="179"/>
      <c r="T47" s="179"/>
      <c r="U47" s="179"/>
      <c r="V47" s="179"/>
      <c r="W47" s="179"/>
      <c r="X47" s="179"/>
      <c r="Y47" s="179"/>
      <c r="Z47" s="179"/>
    </row>
    <row r="48" spans="4:26" ht="93" customHeight="1">
      <c r="D48" s="92"/>
      <c r="E48" s="92"/>
      <c r="F48" s="92"/>
      <c r="K48" s="179"/>
      <c r="L48" s="179"/>
      <c r="M48" s="178"/>
      <c r="N48" s="179"/>
      <c r="O48" s="179"/>
      <c r="P48" s="178"/>
      <c r="Q48" s="179"/>
      <c r="R48" s="179"/>
      <c r="S48" s="179"/>
      <c r="T48" s="179"/>
      <c r="U48" s="179"/>
      <c r="V48" s="179"/>
      <c r="W48" s="179"/>
      <c r="X48" s="179"/>
      <c r="Y48" s="179"/>
      <c r="Z48" s="179"/>
    </row>
    <row r="49" spans="4:26" ht="93" customHeight="1">
      <c r="D49" s="92"/>
      <c r="E49" s="92"/>
      <c r="F49" s="92"/>
      <c r="K49" s="179"/>
      <c r="L49" s="179"/>
      <c r="M49" s="178"/>
      <c r="N49" s="179"/>
      <c r="O49" s="179"/>
      <c r="P49" s="178"/>
      <c r="Q49" s="179"/>
      <c r="R49" s="179"/>
      <c r="S49" s="179"/>
      <c r="T49" s="179"/>
      <c r="U49" s="179"/>
      <c r="V49" s="179"/>
      <c r="W49" s="179"/>
      <c r="X49" s="179"/>
      <c r="Y49" s="179"/>
      <c r="Z49" s="179"/>
    </row>
    <row r="50" spans="4:26" ht="93" customHeight="1">
      <c r="D50" s="92"/>
      <c r="E50" s="92"/>
      <c r="F50" s="92"/>
      <c r="K50" s="179"/>
      <c r="L50" s="179"/>
      <c r="M50" s="178"/>
      <c r="N50" s="179"/>
      <c r="O50" s="179"/>
      <c r="P50" s="178"/>
      <c r="Q50" s="179"/>
      <c r="R50" s="179"/>
      <c r="S50" s="179"/>
      <c r="T50" s="179"/>
      <c r="U50" s="179"/>
      <c r="V50" s="179"/>
      <c r="W50" s="179"/>
      <c r="X50" s="179"/>
      <c r="Y50" s="179"/>
      <c r="Z50" s="179"/>
    </row>
    <row r="51" spans="4:26" ht="93" customHeight="1">
      <c r="D51" s="92"/>
      <c r="E51" s="92"/>
      <c r="F51" s="92"/>
      <c r="K51" s="179"/>
      <c r="L51" s="179"/>
      <c r="M51" s="178"/>
      <c r="N51" s="179"/>
      <c r="O51" s="179"/>
      <c r="P51" s="178"/>
      <c r="Q51" s="179"/>
      <c r="R51" s="179"/>
      <c r="S51" s="179"/>
      <c r="T51" s="179"/>
      <c r="U51" s="179"/>
      <c r="V51" s="179"/>
      <c r="W51" s="179"/>
      <c r="X51" s="179"/>
      <c r="Y51" s="179"/>
      <c r="Z51" s="179"/>
    </row>
    <row r="52" spans="4:26" ht="93" customHeight="1">
      <c r="D52" s="92"/>
      <c r="E52" s="92"/>
      <c r="F52" s="92"/>
      <c r="K52" s="179"/>
      <c r="L52" s="179"/>
      <c r="M52" s="178"/>
      <c r="N52" s="179"/>
      <c r="O52" s="179"/>
      <c r="P52" s="178"/>
      <c r="Q52" s="179"/>
      <c r="R52" s="179"/>
      <c r="S52" s="179"/>
      <c r="T52" s="179"/>
      <c r="U52" s="179"/>
      <c r="V52" s="179"/>
      <c r="W52" s="179"/>
      <c r="X52" s="179"/>
      <c r="Y52" s="179"/>
      <c r="Z52" s="179"/>
    </row>
    <row r="53" spans="4:26" ht="93" customHeight="1">
      <c r="D53" s="92"/>
      <c r="E53" s="92"/>
      <c r="F53" s="92"/>
      <c r="K53" s="179"/>
      <c r="L53" s="179"/>
      <c r="M53" s="178"/>
      <c r="N53" s="179"/>
      <c r="O53" s="179"/>
      <c r="P53" s="178"/>
      <c r="Q53" s="179"/>
      <c r="R53" s="179"/>
      <c r="S53" s="179"/>
      <c r="T53" s="179"/>
      <c r="U53" s="179"/>
      <c r="V53" s="179"/>
      <c r="W53" s="179"/>
      <c r="X53" s="179"/>
      <c r="Y53" s="179"/>
      <c r="Z53" s="179"/>
    </row>
    <row r="54" spans="4:26" ht="93" customHeight="1">
      <c r="D54" s="92"/>
      <c r="E54" s="92"/>
      <c r="F54" s="92"/>
      <c r="K54" s="179"/>
      <c r="L54" s="179"/>
      <c r="M54" s="178"/>
      <c r="N54" s="179"/>
      <c r="O54" s="179"/>
      <c r="P54" s="178"/>
      <c r="Q54" s="179"/>
      <c r="R54" s="179"/>
      <c r="S54" s="179"/>
      <c r="T54" s="179"/>
      <c r="U54" s="179"/>
      <c r="V54" s="179"/>
      <c r="W54" s="179"/>
      <c r="X54" s="179"/>
      <c r="Y54" s="179"/>
      <c r="Z54" s="179"/>
    </row>
    <row r="55" spans="4:26" ht="93" customHeight="1">
      <c r="D55" s="92"/>
      <c r="E55" s="92"/>
      <c r="F55" s="92"/>
      <c r="K55" s="179"/>
      <c r="L55" s="179"/>
      <c r="M55" s="178"/>
      <c r="N55" s="179"/>
      <c r="O55" s="179"/>
      <c r="P55" s="178"/>
      <c r="Q55" s="179"/>
      <c r="R55" s="179"/>
      <c r="S55" s="179"/>
      <c r="T55" s="179"/>
      <c r="U55" s="179"/>
      <c r="V55" s="179"/>
      <c r="W55" s="179"/>
      <c r="X55" s="179"/>
      <c r="Y55" s="179"/>
      <c r="Z55" s="179"/>
    </row>
    <row r="56" spans="4:26" ht="93" customHeight="1">
      <c r="D56" s="92"/>
      <c r="E56" s="92"/>
      <c r="F56" s="92"/>
      <c r="K56" s="179"/>
      <c r="L56" s="179"/>
      <c r="M56" s="178"/>
      <c r="N56" s="179"/>
      <c r="O56" s="179"/>
      <c r="P56" s="178"/>
      <c r="Q56" s="179"/>
      <c r="R56" s="179"/>
      <c r="S56" s="179"/>
      <c r="T56" s="179"/>
      <c r="U56" s="179"/>
      <c r="V56" s="179"/>
      <c r="W56" s="179"/>
      <c r="X56" s="179"/>
      <c r="Y56" s="179"/>
      <c r="Z56" s="179"/>
    </row>
    <row r="57" spans="4:26" ht="93" customHeight="1">
      <c r="D57" s="92"/>
      <c r="E57" s="92"/>
      <c r="F57" s="92"/>
      <c r="K57" s="179"/>
      <c r="L57" s="179"/>
      <c r="M57" s="179"/>
      <c r="N57" s="179"/>
      <c r="O57" s="179"/>
      <c r="P57" s="178"/>
      <c r="Q57" s="179"/>
      <c r="R57" s="179"/>
      <c r="S57" s="179"/>
      <c r="T57" s="179"/>
      <c r="U57" s="179"/>
      <c r="V57" s="179"/>
      <c r="W57" s="179"/>
      <c r="X57" s="179"/>
      <c r="Y57" s="179"/>
      <c r="Z57" s="179"/>
    </row>
    <row r="58" spans="4:26" ht="93" customHeight="1">
      <c r="D58" s="92"/>
      <c r="E58" s="92"/>
      <c r="F58" s="92"/>
      <c r="K58" s="179"/>
      <c r="L58" s="179"/>
      <c r="M58" s="179"/>
      <c r="N58" s="179"/>
      <c r="O58" s="179"/>
      <c r="P58" s="178"/>
      <c r="Q58" s="179"/>
      <c r="R58" s="179"/>
      <c r="S58" s="179"/>
      <c r="T58" s="179"/>
      <c r="U58" s="179"/>
      <c r="V58" s="179"/>
      <c r="W58" s="179"/>
      <c r="X58" s="179"/>
      <c r="Y58" s="179"/>
      <c r="Z58" s="179"/>
    </row>
    <row r="59" spans="4:26" ht="93" customHeight="1">
      <c r="D59" s="92"/>
      <c r="E59" s="92"/>
      <c r="F59" s="92"/>
      <c r="P59" s="178"/>
    </row>
    <row r="60" spans="4:26" ht="15.75" customHeight="1">
      <c r="D60" s="92"/>
      <c r="E60" s="92"/>
      <c r="F60" s="92"/>
      <c r="P60" s="178"/>
    </row>
    <row r="61" spans="4:26" ht="15.75" customHeight="1">
      <c r="D61" s="92"/>
      <c r="E61" s="92"/>
      <c r="F61" s="92"/>
      <c r="P61" s="178"/>
    </row>
    <row r="62" spans="4:26" ht="15.75" customHeight="1">
      <c r="D62" s="92"/>
      <c r="E62" s="92"/>
      <c r="F62" s="92"/>
      <c r="P62" s="178"/>
    </row>
    <row r="63" spans="4:26" ht="15.75" customHeight="1">
      <c r="D63" s="92"/>
      <c r="E63" s="92"/>
      <c r="F63" s="92"/>
      <c r="P63" s="178"/>
    </row>
    <row r="64" spans="4:26" ht="15.75" customHeight="1">
      <c r="D64" s="92"/>
      <c r="E64" s="92"/>
      <c r="F64" s="92"/>
      <c r="P64" s="178"/>
    </row>
    <row r="65" spans="4:16" ht="15.75" customHeight="1">
      <c r="D65" s="92"/>
      <c r="E65" s="92"/>
      <c r="F65" s="92"/>
      <c r="P65" s="178"/>
    </row>
    <row r="66" spans="4:16" ht="15.75" customHeight="1">
      <c r="D66" s="92"/>
      <c r="E66" s="92"/>
      <c r="F66" s="92"/>
      <c r="P66" s="178"/>
    </row>
    <row r="67" spans="4:16" ht="15.75" customHeight="1">
      <c r="D67" s="92"/>
      <c r="E67" s="92"/>
      <c r="F67" s="92"/>
      <c r="P67" s="178"/>
    </row>
    <row r="68" spans="4:16" ht="15.75" customHeight="1">
      <c r="D68" s="92"/>
      <c r="E68" s="92"/>
      <c r="F68" s="92"/>
      <c r="P68" s="178"/>
    </row>
    <row r="69" spans="4:16" ht="15.75" customHeight="1">
      <c r="D69" s="92"/>
      <c r="E69" s="92"/>
      <c r="F69" s="92"/>
      <c r="P69" s="178"/>
    </row>
    <row r="70" spans="4:16" ht="15.75" customHeight="1">
      <c r="D70" s="92"/>
      <c r="E70" s="92"/>
      <c r="F70" s="92"/>
      <c r="P70" s="178"/>
    </row>
    <row r="71" spans="4:16" ht="15.75" customHeight="1">
      <c r="D71" s="92"/>
      <c r="E71" s="92"/>
      <c r="F71" s="92"/>
      <c r="P71" s="178"/>
    </row>
    <row r="72" spans="4:16" ht="15.75" customHeight="1">
      <c r="D72" s="92"/>
      <c r="E72" s="92"/>
      <c r="F72" s="92"/>
      <c r="P72" s="178"/>
    </row>
    <row r="73" spans="4:16" ht="15.75" customHeight="1">
      <c r="D73" s="92"/>
      <c r="E73" s="92"/>
      <c r="F73" s="92"/>
      <c r="P73" s="178"/>
    </row>
    <row r="74" spans="4:16" ht="15.75" customHeight="1">
      <c r="D74" s="92"/>
      <c r="E74" s="92"/>
      <c r="F74" s="92"/>
      <c r="P74" s="178"/>
    </row>
    <row r="75" spans="4:16" ht="15.75" customHeight="1">
      <c r="D75" s="92"/>
      <c r="E75" s="92"/>
      <c r="F75" s="92"/>
      <c r="P75" s="178"/>
    </row>
    <row r="76" spans="4:16" ht="15.75" customHeight="1">
      <c r="D76" s="92"/>
      <c r="E76" s="92"/>
      <c r="F76" s="92"/>
      <c r="P76" s="178"/>
    </row>
    <row r="77" spans="4:16" ht="15.75" customHeight="1">
      <c r="D77" s="92"/>
      <c r="E77" s="92"/>
      <c r="F77" s="92"/>
      <c r="P77" s="178"/>
    </row>
    <row r="78" spans="4:16" ht="15.75" customHeight="1">
      <c r="D78" s="92"/>
      <c r="E78" s="92"/>
      <c r="F78" s="92"/>
      <c r="P78" s="178"/>
    </row>
    <row r="79" spans="4:16" ht="15.75" customHeight="1">
      <c r="D79" s="92"/>
      <c r="E79" s="92"/>
      <c r="F79" s="92"/>
    </row>
    <row r="80" spans="4:16" ht="15.75" customHeight="1">
      <c r="D80" s="92"/>
      <c r="E80" s="92"/>
      <c r="F80" s="92"/>
    </row>
    <row r="81" spans="4:6" ht="15.75" customHeight="1">
      <c r="D81" s="92"/>
      <c r="E81" s="92"/>
      <c r="F81" s="92"/>
    </row>
    <row r="82" spans="4:6" ht="15.75" customHeight="1">
      <c r="D82" s="92"/>
      <c r="E82" s="92"/>
      <c r="F82" s="92"/>
    </row>
    <row r="83" spans="4:6" ht="15.75" customHeight="1">
      <c r="D83" s="92"/>
      <c r="E83" s="92"/>
      <c r="F83" s="92"/>
    </row>
    <row r="84" spans="4:6" ht="15.75" customHeight="1">
      <c r="D84" s="92"/>
      <c r="E84" s="92"/>
      <c r="F84" s="92"/>
    </row>
    <row r="85" spans="4:6" ht="15.75" customHeight="1">
      <c r="D85" s="92"/>
      <c r="E85" s="92"/>
      <c r="F85" s="92"/>
    </row>
    <row r="86" spans="4:6" ht="15.75" customHeight="1">
      <c r="D86" s="92"/>
      <c r="E86" s="92"/>
      <c r="F86" s="92"/>
    </row>
    <row r="87" spans="4:6" ht="15.75" customHeight="1">
      <c r="D87" s="92"/>
      <c r="E87" s="92"/>
      <c r="F87" s="92"/>
    </row>
    <row r="88" spans="4:6" ht="15.75" customHeight="1">
      <c r="D88" s="92"/>
      <c r="E88" s="92"/>
      <c r="F88" s="92"/>
    </row>
    <row r="89" spans="4:6" ht="15.75" customHeight="1">
      <c r="D89" s="92"/>
      <c r="E89" s="92"/>
      <c r="F89" s="92"/>
    </row>
    <row r="90" spans="4:6" ht="15.75" customHeight="1">
      <c r="D90" s="92"/>
      <c r="E90" s="92"/>
      <c r="F90" s="92"/>
    </row>
    <row r="91" spans="4:6" ht="15.75" customHeight="1">
      <c r="D91" s="92"/>
      <c r="E91" s="92"/>
      <c r="F91" s="92"/>
    </row>
    <row r="92" spans="4:6" ht="15.75" customHeight="1">
      <c r="D92" s="92"/>
      <c r="E92" s="92"/>
      <c r="F92" s="92"/>
    </row>
    <row r="93" spans="4:6" ht="15.75" customHeight="1">
      <c r="D93" s="92"/>
      <c r="E93" s="92"/>
      <c r="F93" s="92"/>
    </row>
    <row r="94" spans="4:6" ht="15.75" customHeight="1">
      <c r="D94" s="92"/>
      <c r="E94" s="92"/>
      <c r="F94" s="92"/>
    </row>
    <row r="95" spans="4:6" ht="15.75" customHeight="1">
      <c r="D95" s="92"/>
      <c r="E95" s="92"/>
      <c r="F95" s="92"/>
    </row>
    <row r="96" spans="4:6" ht="15.75" customHeight="1">
      <c r="D96" s="92"/>
      <c r="E96" s="92"/>
      <c r="F96" s="92"/>
    </row>
    <row r="97" spans="4:6" ht="15.75" customHeight="1">
      <c r="D97" s="92"/>
      <c r="E97" s="92"/>
      <c r="F97" s="92"/>
    </row>
    <row r="98" spans="4:6" ht="15.75" customHeight="1">
      <c r="D98" s="92"/>
      <c r="E98" s="92"/>
      <c r="F98" s="92"/>
    </row>
    <row r="99" spans="4:6" ht="15.75" customHeight="1">
      <c r="D99" s="92"/>
      <c r="E99" s="92"/>
      <c r="F99" s="92"/>
    </row>
    <row r="100" spans="4:6" ht="15.75" customHeight="1">
      <c r="D100" s="92"/>
      <c r="E100" s="92"/>
      <c r="F100" s="92"/>
    </row>
    <row r="101" spans="4:6" ht="15.75" customHeight="1">
      <c r="D101" s="92"/>
      <c r="E101" s="92"/>
      <c r="F101" s="92"/>
    </row>
    <row r="102" spans="4:6" ht="15.75" customHeight="1">
      <c r="D102" s="92"/>
      <c r="E102" s="92"/>
      <c r="F102" s="92"/>
    </row>
    <row r="103" spans="4:6" ht="15.75" customHeight="1">
      <c r="D103" s="92"/>
      <c r="E103" s="92"/>
      <c r="F103" s="92"/>
    </row>
    <row r="104" spans="4:6" ht="15.75" customHeight="1">
      <c r="D104" s="92"/>
      <c r="E104" s="92"/>
      <c r="F104" s="92"/>
    </row>
    <row r="105" spans="4:6" ht="15.75" customHeight="1">
      <c r="D105" s="92"/>
      <c r="E105" s="92"/>
      <c r="F105" s="92"/>
    </row>
    <row r="106" spans="4:6" ht="15.75" customHeight="1">
      <c r="D106" s="92"/>
      <c r="E106" s="92"/>
      <c r="F106" s="92"/>
    </row>
    <row r="107" spans="4:6" ht="15.75" customHeight="1">
      <c r="D107" s="92"/>
      <c r="E107" s="92"/>
      <c r="F107" s="92"/>
    </row>
    <row r="108" spans="4:6" ht="15.75" customHeight="1">
      <c r="D108" s="92"/>
      <c r="E108" s="92"/>
      <c r="F108" s="92"/>
    </row>
    <row r="109" spans="4:6" ht="15.75" customHeight="1">
      <c r="D109" s="92"/>
      <c r="E109" s="92"/>
      <c r="F109" s="92"/>
    </row>
    <row r="110" spans="4:6" ht="15.75" customHeight="1">
      <c r="D110" s="92"/>
      <c r="E110" s="92"/>
      <c r="F110" s="92"/>
    </row>
    <row r="111" spans="4:6" ht="15.75" customHeight="1">
      <c r="D111" s="92"/>
      <c r="E111" s="92"/>
      <c r="F111" s="92"/>
    </row>
    <row r="112" spans="4:6" ht="15.75" customHeight="1">
      <c r="D112" s="92"/>
      <c r="E112" s="92"/>
      <c r="F112" s="92"/>
    </row>
    <row r="113" spans="4:6" ht="15.75" customHeight="1">
      <c r="D113" s="92"/>
      <c r="E113" s="92"/>
      <c r="F113" s="92"/>
    </row>
    <row r="114" spans="4:6" ht="15.75" customHeight="1">
      <c r="D114" s="92"/>
      <c r="E114" s="92"/>
      <c r="F114" s="92"/>
    </row>
    <row r="115" spans="4:6" ht="15.75" customHeight="1">
      <c r="D115" s="92"/>
      <c r="E115" s="92"/>
      <c r="F115" s="92"/>
    </row>
    <row r="116" spans="4:6" ht="15.75" customHeight="1">
      <c r="D116" s="92"/>
      <c r="E116" s="92"/>
      <c r="F116" s="92"/>
    </row>
    <row r="117" spans="4:6" ht="15.75" customHeight="1">
      <c r="D117" s="92"/>
      <c r="E117" s="92"/>
      <c r="F117" s="92"/>
    </row>
    <row r="118" spans="4:6" ht="15.75" customHeight="1">
      <c r="D118" s="92"/>
      <c r="E118" s="92"/>
      <c r="F118" s="92"/>
    </row>
    <row r="119" spans="4:6" ht="15.75" customHeight="1">
      <c r="D119" s="92"/>
      <c r="E119" s="92"/>
      <c r="F119" s="92"/>
    </row>
    <row r="120" spans="4:6" ht="15.75" customHeight="1">
      <c r="D120" s="92"/>
      <c r="E120" s="92"/>
      <c r="F120" s="92"/>
    </row>
    <row r="121" spans="4:6" ht="15.75" customHeight="1">
      <c r="D121" s="92"/>
      <c r="E121" s="92"/>
      <c r="F121" s="92"/>
    </row>
    <row r="122" spans="4:6" ht="15.75" customHeight="1">
      <c r="D122" s="92"/>
      <c r="E122" s="92"/>
      <c r="F122" s="92"/>
    </row>
    <row r="123" spans="4:6" ht="15.75" customHeight="1">
      <c r="D123" s="92"/>
      <c r="E123" s="92"/>
      <c r="F123" s="92"/>
    </row>
    <row r="124" spans="4:6" ht="15.75" customHeight="1">
      <c r="D124" s="92"/>
      <c r="E124" s="92"/>
      <c r="F124" s="92"/>
    </row>
    <row r="125" spans="4:6" ht="15.75" customHeight="1">
      <c r="D125" s="92"/>
      <c r="E125" s="92"/>
      <c r="F125" s="92"/>
    </row>
    <row r="126" spans="4:6" ht="15.75" customHeight="1">
      <c r="D126" s="92"/>
      <c r="E126" s="92"/>
      <c r="F126" s="92"/>
    </row>
    <row r="127" spans="4:6" ht="15.75" customHeight="1">
      <c r="D127" s="92"/>
      <c r="E127" s="92"/>
      <c r="F127" s="92"/>
    </row>
    <row r="128" spans="4:6" ht="15.75" customHeight="1">
      <c r="D128" s="92"/>
      <c r="E128" s="92"/>
      <c r="F128" s="92"/>
    </row>
    <row r="129" spans="4:6" ht="15.75" customHeight="1">
      <c r="D129" s="92"/>
      <c r="E129" s="92"/>
      <c r="F129" s="92"/>
    </row>
    <row r="130" spans="4:6" ht="15.75" customHeight="1">
      <c r="D130" s="92"/>
      <c r="E130" s="92"/>
      <c r="F130" s="92"/>
    </row>
    <row r="131" spans="4:6" ht="15.75" customHeight="1">
      <c r="D131" s="92"/>
      <c r="E131" s="92"/>
      <c r="F131" s="92"/>
    </row>
    <row r="132" spans="4:6" ht="15.75" customHeight="1">
      <c r="D132" s="92"/>
      <c r="E132" s="92"/>
      <c r="F132" s="92"/>
    </row>
    <row r="133" spans="4:6" ht="15.75" customHeight="1">
      <c r="D133" s="92"/>
      <c r="E133" s="92"/>
      <c r="F133" s="92"/>
    </row>
    <row r="134" spans="4:6" ht="15.75" customHeight="1">
      <c r="D134" s="92"/>
      <c r="E134" s="92"/>
      <c r="F134" s="92"/>
    </row>
    <row r="135" spans="4:6" ht="15.75" customHeight="1">
      <c r="D135" s="92"/>
      <c r="E135" s="92"/>
      <c r="F135" s="92"/>
    </row>
    <row r="136" spans="4:6" ht="15.75" customHeight="1">
      <c r="D136" s="92"/>
      <c r="E136" s="92"/>
      <c r="F136" s="92"/>
    </row>
    <row r="137" spans="4:6" ht="15.75" customHeight="1">
      <c r="D137" s="92"/>
      <c r="E137" s="92"/>
      <c r="F137" s="92"/>
    </row>
    <row r="138" spans="4:6" ht="15.75" customHeight="1">
      <c r="D138" s="92"/>
      <c r="E138" s="92"/>
      <c r="F138" s="92"/>
    </row>
    <row r="139" spans="4:6" ht="15.75" customHeight="1">
      <c r="D139" s="92"/>
      <c r="E139" s="92"/>
      <c r="F139" s="92"/>
    </row>
    <row r="140" spans="4:6" ht="15.75" customHeight="1">
      <c r="D140" s="92"/>
      <c r="E140" s="92"/>
      <c r="F140" s="92"/>
    </row>
    <row r="141" spans="4:6" ht="15.75" customHeight="1">
      <c r="D141" s="92"/>
      <c r="E141" s="92"/>
      <c r="F141" s="92"/>
    </row>
    <row r="142" spans="4:6" ht="15.75" customHeight="1">
      <c r="D142" s="92"/>
      <c r="E142" s="92"/>
      <c r="F142" s="92"/>
    </row>
    <row r="143" spans="4:6" ht="15.75" customHeight="1">
      <c r="D143" s="92"/>
      <c r="E143" s="92"/>
      <c r="F143" s="92"/>
    </row>
    <row r="144" spans="4:6" ht="15.75" customHeight="1">
      <c r="D144" s="92"/>
      <c r="E144" s="92"/>
      <c r="F144" s="92"/>
    </row>
    <row r="145" spans="4:6" ht="15.75" customHeight="1">
      <c r="D145" s="92"/>
      <c r="E145" s="92"/>
      <c r="F145" s="92"/>
    </row>
    <row r="146" spans="4:6" ht="15.75" customHeight="1">
      <c r="D146" s="92"/>
      <c r="E146" s="92"/>
      <c r="F146" s="92"/>
    </row>
    <row r="147" spans="4:6" ht="15.75" customHeight="1">
      <c r="D147" s="92"/>
      <c r="E147" s="92"/>
      <c r="F147" s="92"/>
    </row>
    <row r="148" spans="4:6" ht="15.75" customHeight="1">
      <c r="D148" s="92"/>
      <c r="E148" s="92"/>
      <c r="F148" s="92"/>
    </row>
    <row r="149" spans="4:6" ht="15.75" customHeight="1">
      <c r="D149" s="92"/>
      <c r="E149" s="92"/>
      <c r="F149" s="92"/>
    </row>
    <row r="150" spans="4:6" ht="15.75" customHeight="1">
      <c r="D150" s="92"/>
      <c r="E150" s="92"/>
      <c r="F150" s="92"/>
    </row>
    <row r="151" spans="4:6" ht="15.75" customHeight="1">
      <c r="D151" s="92"/>
      <c r="E151" s="92"/>
      <c r="F151" s="92"/>
    </row>
    <row r="152" spans="4:6" ht="15.75" customHeight="1">
      <c r="D152" s="92"/>
      <c r="E152" s="92"/>
      <c r="F152" s="92"/>
    </row>
    <row r="153" spans="4:6" ht="15.75" customHeight="1">
      <c r="D153" s="92"/>
      <c r="E153" s="92"/>
      <c r="F153" s="92"/>
    </row>
    <row r="154" spans="4:6" ht="15.75" customHeight="1">
      <c r="D154" s="92"/>
      <c r="E154" s="92"/>
      <c r="F154" s="92"/>
    </row>
    <row r="155" spans="4:6" ht="15.75" customHeight="1">
      <c r="D155" s="92"/>
      <c r="E155" s="92"/>
      <c r="F155" s="92"/>
    </row>
    <row r="156" spans="4:6" ht="15.75" customHeight="1">
      <c r="D156" s="92"/>
      <c r="E156" s="92"/>
      <c r="F156" s="92"/>
    </row>
    <row r="157" spans="4:6" ht="15.75" customHeight="1">
      <c r="D157" s="92"/>
      <c r="E157" s="92"/>
      <c r="F157" s="92"/>
    </row>
    <row r="158" spans="4:6" ht="15.75" customHeight="1">
      <c r="D158" s="92"/>
      <c r="E158" s="92"/>
      <c r="F158" s="92"/>
    </row>
    <row r="159" spans="4:6" ht="15.75" customHeight="1">
      <c r="D159" s="92"/>
      <c r="E159" s="92"/>
      <c r="F159" s="92"/>
    </row>
    <row r="160" spans="4:6" ht="15.75" customHeight="1">
      <c r="D160" s="92"/>
      <c r="E160" s="92"/>
      <c r="F160" s="92"/>
    </row>
    <row r="161" spans="4:6" ht="15.75" customHeight="1">
      <c r="D161" s="92"/>
      <c r="E161" s="92"/>
      <c r="F161" s="92"/>
    </row>
    <row r="162" spans="4:6" ht="15.75" customHeight="1">
      <c r="D162" s="92"/>
      <c r="E162" s="92"/>
      <c r="F162" s="92"/>
    </row>
    <row r="163" spans="4:6" ht="15.75" customHeight="1">
      <c r="D163" s="92"/>
      <c r="E163" s="92"/>
      <c r="F163" s="92"/>
    </row>
    <row r="164" spans="4:6" ht="15.75" customHeight="1">
      <c r="D164" s="92"/>
      <c r="E164" s="92"/>
      <c r="F164" s="92"/>
    </row>
    <row r="165" spans="4:6" ht="15.75" customHeight="1">
      <c r="D165" s="92"/>
      <c r="E165" s="92"/>
      <c r="F165" s="92"/>
    </row>
    <row r="166" spans="4:6" ht="15.75" customHeight="1">
      <c r="D166" s="92"/>
      <c r="E166" s="92"/>
      <c r="F166" s="92"/>
    </row>
    <row r="167" spans="4:6" ht="15.75" customHeight="1">
      <c r="D167" s="92"/>
      <c r="E167" s="92"/>
      <c r="F167" s="92"/>
    </row>
    <row r="168" spans="4:6" ht="15.75" customHeight="1">
      <c r="D168" s="92"/>
      <c r="E168" s="92"/>
      <c r="F168" s="92"/>
    </row>
    <row r="169" spans="4:6" ht="15.75" customHeight="1">
      <c r="D169" s="92"/>
      <c r="E169" s="92"/>
      <c r="F169" s="92"/>
    </row>
    <row r="170" spans="4:6" ht="15.75" customHeight="1">
      <c r="D170" s="92"/>
      <c r="E170" s="92"/>
      <c r="F170" s="92"/>
    </row>
    <row r="171" spans="4:6" ht="15.75" customHeight="1">
      <c r="D171" s="92"/>
      <c r="E171" s="92"/>
      <c r="F171" s="92"/>
    </row>
    <row r="172" spans="4:6" ht="15.75" customHeight="1">
      <c r="D172" s="92"/>
      <c r="E172" s="92"/>
      <c r="F172" s="92"/>
    </row>
    <row r="173" spans="4:6" ht="15.75" customHeight="1">
      <c r="D173" s="92"/>
      <c r="E173" s="92"/>
      <c r="F173" s="92"/>
    </row>
    <row r="174" spans="4:6" ht="15.75" customHeight="1">
      <c r="D174" s="92"/>
      <c r="E174" s="92"/>
      <c r="F174" s="92"/>
    </row>
    <row r="175" spans="4:6" ht="15.75" customHeight="1">
      <c r="D175" s="92"/>
      <c r="E175" s="92"/>
      <c r="F175" s="92"/>
    </row>
    <row r="176" spans="4:6" ht="15.75" customHeight="1">
      <c r="D176" s="92"/>
      <c r="E176" s="92"/>
      <c r="F176" s="92"/>
    </row>
    <row r="177" spans="4:6" ht="15.75" customHeight="1">
      <c r="D177" s="92"/>
      <c r="E177" s="92"/>
      <c r="F177" s="92"/>
    </row>
    <row r="178" spans="4:6" ht="15.75" customHeight="1">
      <c r="D178" s="92"/>
      <c r="E178" s="92"/>
      <c r="F178" s="92"/>
    </row>
    <row r="179" spans="4:6" ht="15.75" customHeight="1">
      <c r="D179" s="92"/>
      <c r="E179" s="92"/>
      <c r="F179" s="92"/>
    </row>
    <row r="180" spans="4:6" ht="15.75" customHeight="1">
      <c r="D180" s="92"/>
      <c r="E180" s="92"/>
      <c r="F180" s="92"/>
    </row>
    <row r="181" spans="4:6" ht="15.75" customHeight="1">
      <c r="D181" s="92"/>
      <c r="E181" s="92"/>
      <c r="F181" s="92"/>
    </row>
    <row r="182" spans="4:6" ht="15.75" customHeight="1">
      <c r="D182" s="92"/>
      <c r="E182" s="92"/>
      <c r="F182" s="92"/>
    </row>
    <row r="183" spans="4:6" ht="15.75" customHeight="1">
      <c r="D183" s="92"/>
      <c r="E183" s="92"/>
      <c r="F183" s="92"/>
    </row>
    <row r="184" spans="4:6" ht="15.75" customHeight="1">
      <c r="D184" s="92"/>
      <c r="E184" s="92"/>
      <c r="F184" s="92"/>
    </row>
    <row r="185" spans="4:6" ht="15.75" customHeight="1">
      <c r="D185" s="92"/>
      <c r="E185" s="92"/>
      <c r="F185" s="92"/>
    </row>
    <row r="186" spans="4:6" ht="15.75" customHeight="1">
      <c r="D186" s="92"/>
      <c r="E186" s="92"/>
      <c r="F186" s="92"/>
    </row>
    <row r="187" spans="4:6" ht="15.75" customHeight="1">
      <c r="D187" s="92"/>
      <c r="E187" s="92"/>
      <c r="F187" s="92"/>
    </row>
    <row r="188" spans="4:6" ht="15.75" customHeight="1">
      <c r="D188" s="92"/>
      <c r="E188" s="92"/>
      <c r="F188" s="92"/>
    </row>
    <row r="189" spans="4:6" ht="15.75" customHeight="1">
      <c r="D189" s="92"/>
      <c r="E189" s="92"/>
      <c r="F189" s="92"/>
    </row>
    <row r="190" spans="4:6" ht="15.75" customHeight="1">
      <c r="D190" s="92"/>
      <c r="E190" s="92"/>
      <c r="F190" s="92"/>
    </row>
    <row r="191" spans="4:6" ht="15.75" customHeight="1">
      <c r="D191" s="92"/>
      <c r="E191" s="92"/>
      <c r="F191" s="92"/>
    </row>
    <row r="192" spans="4:6" ht="15.75" customHeight="1">
      <c r="D192" s="92"/>
      <c r="E192" s="92"/>
      <c r="F192" s="92"/>
    </row>
    <row r="193" spans="4:6" ht="15.75" customHeight="1">
      <c r="D193" s="92"/>
      <c r="E193" s="92"/>
      <c r="F193" s="92"/>
    </row>
    <row r="194" spans="4:6" ht="15.75" customHeight="1">
      <c r="D194" s="92"/>
      <c r="E194" s="92"/>
      <c r="F194" s="92"/>
    </row>
    <row r="195" spans="4:6" ht="15.75" customHeight="1">
      <c r="D195" s="92"/>
      <c r="E195" s="92"/>
      <c r="F195" s="92"/>
    </row>
    <row r="196" spans="4:6" ht="15.75" customHeight="1">
      <c r="D196" s="92"/>
      <c r="E196" s="92"/>
      <c r="F196" s="92"/>
    </row>
    <row r="197" spans="4:6" ht="15.75" customHeight="1">
      <c r="D197" s="92"/>
      <c r="E197" s="92"/>
      <c r="F197" s="92"/>
    </row>
    <row r="198" spans="4:6" ht="15.75" customHeight="1">
      <c r="D198" s="92"/>
      <c r="E198" s="92"/>
      <c r="F198" s="92"/>
    </row>
    <row r="199" spans="4:6" ht="15.75" customHeight="1">
      <c r="D199" s="92"/>
      <c r="E199" s="92"/>
      <c r="F199" s="92"/>
    </row>
    <row r="200" spans="4:6" ht="15.75" customHeight="1">
      <c r="D200" s="92"/>
      <c r="E200" s="92"/>
      <c r="F200" s="92"/>
    </row>
    <row r="201" spans="4:6" ht="15.75" customHeight="1">
      <c r="D201" s="92"/>
      <c r="E201" s="92"/>
      <c r="F201" s="92"/>
    </row>
    <row r="202" spans="4:6" ht="15.75" customHeight="1">
      <c r="D202" s="92"/>
      <c r="E202" s="92"/>
      <c r="F202" s="92"/>
    </row>
    <row r="203" spans="4:6" ht="15.75" customHeight="1">
      <c r="D203" s="92"/>
      <c r="E203" s="92"/>
      <c r="F203" s="92"/>
    </row>
    <row r="204" spans="4:6" ht="15.75" customHeight="1">
      <c r="D204" s="92"/>
      <c r="E204" s="92"/>
      <c r="F204" s="92"/>
    </row>
    <row r="205" spans="4:6" ht="15.75" customHeight="1">
      <c r="D205" s="92"/>
      <c r="E205" s="92"/>
      <c r="F205" s="92"/>
    </row>
    <row r="206" spans="4:6" ht="15.75" customHeight="1">
      <c r="D206" s="92"/>
      <c r="E206" s="92"/>
      <c r="F206" s="92"/>
    </row>
    <row r="207" spans="4:6" ht="15.75" customHeight="1">
      <c r="D207" s="92"/>
      <c r="E207" s="92"/>
      <c r="F207" s="92"/>
    </row>
    <row r="208" spans="4:6" ht="15.75" customHeight="1">
      <c r="D208" s="92"/>
      <c r="E208" s="92"/>
      <c r="F208" s="92"/>
    </row>
    <row r="209" spans="4:6" ht="15.75" customHeight="1">
      <c r="D209" s="92"/>
      <c r="E209" s="92"/>
      <c r="F209" s="92"/>
    </row>
    <row r="210" spans="4:6" ht="15.75" customHeight="1">
      <c r="D210" s="92"/>
      <c r="E210" s="92"/>
      <c r="F210" s="92"/>
    </row>
    <row r="211" spans="4:6" ht="15.75" customHeight="1">
      <c r="D211" s="92"/>
      <c r="E211" s="92"/>
      <c r="F211" s="92"/>
    </row>
    <row r="212" spans="4:6" ht="15.75" customHeight="1">
      <c r="D212" s="92"/>
      <c r="E212" s="92"/>
      <c r="F212" s="92"/>
    </row>
    <row r="213" spans="4:6" ht="15.75" customHeight="1">
      <c r="D213" s="92"/>
      <c r="E213" s="92"/>
      <c r="F213" s="92"/>
    </row>
    <row r="214" spans="4:6" ht="15.75" customHeight="1">
      <c r="D214" s="92"/>
      <c r="E214" s="92"/>
      <c r="F214" s="92"/>
    </row>
    <row r="215" spans="4:6" ht="15.75" customHeight="1">
      <c r="D215" s="92"/>
      <c r="E215" s="92"/>
      <c r="F215" s="92"/>
    </row>
    <row r="216" spans="4:6" ht="15.75" customHeight="1">
      <c r="D216" s="92"/>
      <c r="E216" s="92"/>
      <c r="F216" s="92"/>
    </row>
    <row r="217" spans="4:6" ht="15.75" customHeight="1">
      <c r="D217" s="92"/>
      <c r="E217" s="92"/>
      <c r="F217" s="92"/>
    </row>
    <row r="218" spans="4:6" ht="15.75" customHeight="1">
      <c r="D218" s="92"/>
      <c r="E218" s="92"/>
      <c r="F218" s="92"/>
    </row>
    <row r="219" spans="4:6" ht="15.75" customHeight="1">
      <c r="D219" s="92"/>
      <c r="E219" s="92"/>
      <c r="F219" s="92"/>
    </row>
    <row r="220" spans="4:6" ht="15.75" customHeight="1">
      <c r="D220" s="92"/>
      <c r="E220" s="92"/>
      <c r="F220" s="92"/>
    </row>
    <row r="221" spans="4:6" ht="15.75" customHeight="1">
      <c r="D221" s="92"/>
      <c r="E221" s="92"/>
      <c r="F221" s="92"/>
    </row>
    <row r="222" spans="4:6" ht="15.75" customHeight="1">
      <c r="D222" s="92"/>
      <c r="E222" s="92"/>
      <c r="F222" s="92"/>
    </row>
    <row r="223" spans="4:6" ht="15.75" customHeight="1">
      <c r="D223" s="92"/>
      <c r="E223" s="92"/>
      <c r="F223" s="92"/>
    </row>
    <row r="224" spans="4:6" ht="15.75" customHeight="1">
      <c r="D224" s="92"/>
      <c r="E224" s="92"/>
      <c r="F224" s="92"/>
    </row>
    <row r="225" spans="4:6" ht="15.75" customHeight="1">
      <c r="D225" s="92"/>
      <c r="E225" s="92"/>
      <c r="F225" s="92"/>
    </row>
    <row r="226" spans="4:6" ht="15.75" customHeight="1">
      <c r="D226" s="92"/>
      <c r="E226" s="92"/>
      <c r="F226" s="92"/>
    </row>
    <row r="227" spans="4:6" ht="15.75" customHeight="1">
      <c r="D227" s="92"/>
      <c r="E227" s="92"/>
      <c r="F227" s="92"/>
    </row>
    <row r="228" spans="4:6" ht="15.75" customHeight="1">
      <c r="D228" s="92"/>
      <c r="E228" s="92"/>
      <c r="F228" s="92"/>
    </row>
    <row r="229" spans="4:6" ht="15.75" customHeight="1">
      <c r="D229" s="92"/>
      <c r="E229" s="92"/>
      <c r="F229" s="92"/>
    </row>
    <row r="230" spans="4:6" ht="15.75" customHeight="1">
      <c r="D230" s="92"/>
      <c r="E230" s="92"/>
      <c r="F230" s="92"/>
    </row>
    <row r="231" spans="4:6" ht="15.75" customHeight="1">
      <c r="D231" s="92"/>
      <c r="E231" s="92"/>
      <c r="F231" s="92"/>
    </row>
    <row r="232" spans="4:6" ht="15.75" customHeight="1">
      <c r="D232" s="92"/>
      <c r="E232" s="92"/>
      <c r="F232" s="92"/>
    </row>
    <row r="233" spans="4:6" ht="15.75" customHeight="1">
      <c r="D233" s="92"/>
      <c r="E233" s="92"/>
      <c r="F233" s="92"/>
    </row>
    <row r="234" spans="4:6" ht="15.75" customHeight="1">
      <c r="D234" s="92"/>
      <c r="E234" s="92"/>
      <c r="F234" s="92"/>
    </row>
    <row r="235" spans="4:6" ht="15.75" customHeight="1">
      <c r="D235" s="92"/>
      <c r="E235" s="92"/>
      <c r="F235" s="92"/>
    </row>
    <row r="236" spans="4:6" ht="15.75" customHeight="1">
      <c r="D236" s="92"/>
      <c r="E236" s="92"/>
      <c r="F236" s="92"/>
    </row>
    <row r="237" spans="4:6" ht="15.75" customHeight="1">
      <c r="D237" s="92"/>
      <c r="E237" s="92"/>
      <c r="F237" s="92"/>
    </row>
    <row r="238" spans="4:6" ht="15.75" customHeight="1">
      <c r="D238" s="92"/>
      <c r="E238" s="92"/>
      <c r="F238" s="92"/>
    </row>
    <row r="239" spans="4:6" ht="15.75" customHeight="1">
      <c r="D239" s="92"/>
      <c r="E239" s="92"/>
      <c r="F239" s="92"/>
    </row>
    <row r="240" spans="4:6" ht="15.75" customHeight="1">
      <c r="D240" s="92"/>
      <c r="E240" s="92"/>
      <c r="F240" s="92"/>
    </row>
    <row r="241" spans="4:6" ht="15.75" customHeight="1">
      <c r="D241" s="92"/>
      <c r="E241" s="92"/>
      <c r="F241" s="92"/>
    </row>
    <row r="242" spans="4:6" ht="15.75" customHeight="1">
      <c r="D242" s="92"/>
      <c r="E242" s="92"/>
      <c r="F242" s="92"/>
    </row>
    <row r="243" spans="4:6" ht="15.75" customHeight="1">
      <c r="D243" s="92"/>
      <c r="E243" s="92"/>
      <c r="F243" s="92"/>
    </row>
    <row r="244" spans="4:6" ht="15.75" customHeight="1">
      <c r="D244" s="92"/>
      <c r="E244" s="92"/>
      <c r="F244" s="92"/>
    </row>
    <row r="245" spans="4:6" ht="15.75" customHeight="1">
      <c r="D245" s="92"/>
      <c r="E245" s="92"/>
      <c r="F245" s="92"/>
    </row>
    <row r="246" spans="4:6" ht="15.75" customHeight="1">
      <c r="D246" s="92"/>
      <c r="E246" s="92"/>
      <c r="F246" s="92"/>
    </row>
    <row r="247" spans="4:6" ht="15.75" customHeight="1">
      <c r="D247" s="92"/>
      <c r="E247" s="92"/>
      <c r="F247" s="92"/>
    </row>
    <row r="248" spans="4:6" ht="15.75" customHeight="1">
      <c r="D248" s="92"/>
      <c r="E248" s="92"/>
      <c r="F248" s="92"/>
    </row>
    <row r="249" spans="4:6" ht="15.75" customHeight="1">
      <c r="D249" s="92"/>
      <c r="E249" s="92"/>
      <c r="F249" s="92"/>
    </row>
    <row r="250" spans="4:6" ht="15.75" customHeight="1">
      <c r="D250" s="92"/>
      <c r="E250" s="92"/>
      <c r="F250" s="92"/>
    </row>
    <row r="251" spans="4:6" ht="15.75" customHeight="1">
      <c r="D251" s="92"/>
      <c r="E251" s="92"/>
      <c r="F251" s="92"/>
    </row>
    <row r="252" spans="4:6" ht="15.75" customHeight="1">
      <c r="D252" s="92"/>
      <c r="E252" s="92"/>
      <c r="F252" s="92"/>
    </row>
    <row r="253" spans="4:6" ht="15.75" customHeight="1">
      <c r="D253" s="92"/>
      <c r="E253" s="92"/>
      <c r="F253" s="92"/>
    </row>
    <row r="254" spans="4:6" ht="15.75" customHeight="1">
      <c r="D254" s="92"/>
      <c r="E254" s="92"/>
      <c r="F254" s="92"/>
    </row>
    <row r="255" spans="4:6" ht="15.75" customHeight="1">
      <c r="D255" s="92"/>
      <c r="E255" s="92"/>
      <c r="F255" s="92"/>
    </row>
    <row r="256" spans="4:6" ht="15.75" customHeight="1">
      <c r="D256" s="92"/>
      <c r="E256" s="92"/>
      <c r="F256" s="92"/>
    </row>
    <row r="257" spans="4:6" ht="15.75" customHeight="1">
      <c r="D257" s="92"/>
      <c r="E257" s="92"/>
      <c r="F257" s="92"/>
    </row>
    <row r="258" spans="4:6" ht="15.75" customHeight="1">
      <c r="D258" s="92"/>
      <c r="E258" s="92"/>
      <c r="F258" s="92"/>
    </row>
    <row r="259" spans="4:6" ht="15.75" customHeight="1">
      <c r="D259" s="92"/>
      <c r="E259" s="92"/>
      <c r="F259" s="92"/>
    </row>
    <row r="260" spans="4:6" ht="15.75" customHeight="1">
      <c r="D260" s="92"/>
      <c r="E260" s="92"/>
      <c r="F260" s="92"/>
    </row>
    <row r="261" spans="4:6" ht="15.75" customHeight="1">
      <c r="D261" s="92"/>
      <c r="E261" s="92"/>
      <c r="F261" s="92"/>
    </row>
    <row r="262" spans="4:6" ht="15.75" customHeight="1">
      <c r="D262" s="92"/>
      <c r="E262" s="92"/>
      <c r="F262" s="92"/>
    </row>
    <row r="263" spans="4:6" ht="15.75" customHeight="1">
      <c r="D263" s="92"/>
      <c r="E263" s="92"/>
      <c r="F263" s="92"/>
    </row>
    <row r="264" spans="4:6" ht="15.75" customHeight="1">
      <c r="D264" s="92"/>
      <c r="E264" s="92"/>
      <c r="F264" s="92"/>
    </row>
    <row r="265" spans="4:6" ht="15.75" customHeight="1">
      <c r="D265" s="92"/>
      <c r="E265" s="92"/>
      <c r="F265" s="92"/>
    </row>
    <row r="266" spans="4:6" ht="15.75" customHeight="1">
      <c r="D266" s="92"/>
      <c r="E266" s="92"/>
      <c r="F266" s="92"/>
    </row>
    <row r="267" spans="4:6" ht="15.75" customHeight="1">
      <c r="D267" s="92"/>
      <c r="E267" s="92"/>
      <c r="F267" s="92"/>
    </row>
    <row r="268" spans="4:6" ht="15.75" customHeight="1">
      <c r="D268" s="92"/>
      <c r="E268" s="92"/>
      <c r="F268" s="92"/>
    </row>
    <row r="269" spans="4:6" ht="15.75" customHeight="1">
      <c r="D269" s="92"/>
      <c r="E269" s="92"/>
      <c r="F269" s="92"/>
    </row>
    <row r="270" spans="4:6" ht="15.75" customHeight="1">
      <c r="D270" s="92"/>
      <c r="E270" s="92"/>
      <c r="F270" s="92"/>
    </row>
    <row r="271" spans="4:6" ht="15.75" customHeight="1">
      <c r="D271" s="92"/>
      <c r="E271" s="92"/>
      <c r="F271" s="92"/>
    </row>
    <row r="272" spans="4:6" ht="15.75" customHeight="1">
      <c r="D272" s="92"/>
      <c r="E272" s="92"/>
      <c r="F272" s="92"/>
    </row>
    <row r="273" spans="4:6" ht="15.75" customHeight="1">
      <c r="D273" s="92"/>
      <c r="E273" s="92"/>
      <c r="F273" s="92"/>
    </row>
    <row r="274" spans="4:6" ht="15.75" customHeight="1">
      <c r="D274" s="92"/>
      <c r="E274" s="92"/>
      <c r="F274" s="92"/>
    </row>
    <row r="275" spans="4:6" ht="15.75" customHeight="1">
      <c r="D275" s="92"/>
      <c r="E275" s="92"/>
      <c r="F275" s="92"/>
    </row>
    <row r="276" spans="4:6" ht="15.75" customHeight="1">
      <c r="D276" s="92"/>
      <c r="E276" s="92"/>
      <c r="F276" s="92"/>
    </row>
    <row r="277" spans="4:6" ht="15.75" customHeight="1">
      <c r="D277" s="92"/>
      <c r="E277" s="92"/>
      <c r="F277" s="92"/>
    </row>
    <row r="278" spans="4:6" ht="15.75" customHeight="1">
      <c r="D278" s="92"/>
      <c r="E278" s="92"/>
      <c r="F278" s="92"/>
    </row>
    <row r="279" spans="4:6" ht="15.75" customHeight="1">
      <c r="D279" s="92"/>
      <c r="E279" s="92"/>
      <c r="F279" s="92"/>
    </row>
    <row r="280" spans="4:6" ht="15.75" customHeight="1">
      <c r="D280" s="92"/>
      <c r="E280" s="92"/>
      <c r="F280" s="92"/>
    </row>
    <row r="281" spans="4:6" ht="15.75" customHeight="1">
      <c r="D281" s="92"/>
      <c r="E281" s="92"/>
      <c r="F281" s="92"/>
    </row>
    <row r="282" spans="4:6" ht="15.75" customHeight="1">
      <c r="D282" s="92"/>
      <c r="E282" s="92"/>
      <c r="F282" s="92"/>
    </row>
    <row r="283" spans="4:6" ht="15.75" customHeight="1">
      <c r="D283" s="92"/>
      <c r="E283" s="92"/>
      <c r="F283" s="92"/>
    </row>
    <row r="284" spans="4:6" ht="15.75" customHeight="1">
      <c r="D284" s="92"/>
      <c r="E284" s="92"/>
      <c r="F284" s="92"/>
    </row>
    <row r="285" spans="4:6" ht="15.75" customHeight="1">
      <c r="D285" s="92"/>
      <c r="E285" s="92"/>
      <c r="F285" s="92"/>
    </row>
    <row r="286" spans="4:6" ht="15.75" customHeight="1">
      <c r="D286" s="92"/>
      <c r="E286" s="92"/>
      <c r="F286" s="92"/>
    </row>
    <row r="287" spans="4:6" ht="15.75" customHeight="1">
      <c r="D287" s="92"/>
      <c r="E287" s="92"/>
      <c r="F287" s="92"/>
    </row>
    <row r="288" spans="4:6" ht="15.75" customHeight="1">
      <c r="D288" s="92"/>
      <c r="E288" s="92"/>
      <c r="F288" s="92"/>
    </row>
    <row r="289" spans="4:6" ht="15.75" customHeight="1">
      <c r="D289" s="92"/>
      <c r="E289" s="92"/>
      <c r="F289" s="92"/>
    </row>
    <row r="290" spans="4:6" ht="15.75" customHeight="1">
      <c r="D290" s="92"/>
      <c r="E290" s="92"/>
      <c r="F290" s="92"/>
    </row>
    <row r="291" spans="4:6" ht="15.75" customHeight="1">
      <c r="D291" s="92"/>
      <c r="E291" s="92"/>
      <c r="F291" s="92"/>
    </row>
    <row r="292" spans="4:6" ht="15.75" customHeight="1">
      <c r="D292" s="92"/>
      <c r="E292" s="92"/>
      <c r="F292" s="92"/>
    </row>
    <row r="293" spans="4:6" ht="15.75" customHeight="1">
      <c r="D293" s="92"/>
      <c r="E293" s="92"/>
      <c r="F293" s="92"/>
    </row>
    <row r="294" spans="4:6" ht="15.75" customHeight="1">
      <c r="D294" s="92"/>
      <c r="E294" s="92"/>
      <c r="F294" s="92"/>
    </row>
    <row r="295" spans="4:6" ht="15.75" customHeight="1">
      <c r="D295" s="92"/>
      <c r="E295" s="92"/>
      <c r="F295" s="92"/>
    </row>
    <row r="296" spans="4:6" ht="15.75" customHeight="1">
      <c r="D296" s="92"/>
      <c r="E296" s="92"/>
      <c r="F296" s="92"/>
    </row>
    <row r="297" spans="4:6" ht="15.75" customHeight="1">
      <c r="D297" s="92"/>
      <c r="E297" s="92"/>
      <c r="F297" s="92"/>
    </row>
    <row r="298" spans="4:6" ht="15.75" customHeight="1">
      <c r="D298" s="92"/>
      <c r="E298" s="92"/>
      <c r="F298" s="92"/>
    </row>
    <row r="299" spans="4:6" ht="15.75" customHeight="1">
      <c r="D299" s="92"/>
      <c r="E299" s="92"/>
      <c r="F299" s="92"/>
    </row>
    <row r="300" spans="4:6" ht="15.75" customHeight="1">
      <c r="D300" s="92"/>
      <c r="E300" s="92"/>
      <c r="F300" s="92"/>
    </row>
    <row r="301" spans="4:6" ht="15.75" customHeight="1">
      <c r="D301" s="92"/>
      <c r="E301" s="92"/>
      <c r="F301" s="92"/>
    </row>
    <row r="302" spans="4:6" ht="15.75" customHeight="1">
      <c r="D302" s="92"/>
      <c r="E302" s="92"/>
      <c r="F302" s="92"/>
    </row>
    <row r="303" spans="4:6" ht="15.75" customHeight="1">
      <c r="D303" s="92"/>
      <c r="E303" s="92"/>
      <c r="F303" s="92"/>
    </row>
    <row r="304" spans="4:6" ht="15.75" customHeight="1">
      <c r="D304" s="92"/>
      <c r="E304" s="92"/>
      <c r="F304" s="92"/>
    </row>
    <row r="305" spans="4:6" ht="15.75" customHeight="1">
      <c r="D305" s="92"/>
      <c r="E305" s="92"/>
      <c r="F305" s="92"/>
    </row>
    <row r="306" spans="4:6" ht="15.75" customHeight="1">
      <c r="D306" s="92"/>
      <c r="E306" s="92"/>
      <c r="F306" s="92"/>
    </row>
    <row r="307" spans="4:6" ht="15.75" customHeight="1">
      <c r="D307" s="92"/>
      <c r="E307" s="92"/>
      <c r="F307" s="92"/>
    </row>
    <row r="308" spans="4:6" ht="15.75" customHeight="1">
      <c r="D308" s="92"/>
      <c r="E308" s="92"/>
      <c r="F308" s="92"/>
    </row>
    <row r="309" spans="4:6" ht="15.75" customHeight="1">
      <c r="D309" s="92"/>
      <c r="E309" s="92"/>
      <c r="F309" s="92"/>
    </row>
    <row r="310" spans="4:6" ht="15.75" customHeight="1">
      <c r="D310" s="92"/>
      <c r="E310" s="92"/>
      <c r="F310" s="92"/>
    </row>
    <row r="311" spans="4:6" ht="15.75" customHeight="1">
      <c r="D311" s="92"/>
      <c r="E311" s="92"/>
      <c r="F311" s="92"/>
    </row>
    <row r="312" spans="4:6" ht="15.75" customHeight="1">
      <c r="D312" s="92"/>
      <c r="E312" s="92"/>
      <c r="F312" s="92"/>
    </row>
    <row r="313" spans="4:6" ht="15.75" customHeight="1">
      <c r="D313" s="92"/>
      <c r="E313" s="92"/>
      <c r="F313" s="92"/>
    </row>
    <row r="314" spans="4:6" ht="15.75" customHeight="1">
      <c r="D314" s="92"/>
      <c r="E314" s="92"/>
      <c r="F314" s="92"/>
    </row>
    <row r="315" spans="4:6" ht="15.75" customHeight="1">
      <c r="D315" s="92"/>
      <c r="E315" s="92"/>
      <c r="F315" s="92"/>
    </row>
    <row r="316" spans="4:6" ht="15.75" customHeight="1">
      <c r="D316" s="92"/>
      <c r="E316" s="92"/>
      <c r="F316" s="92"/>
    </row>
    <row r="317" spans="4:6" ht="15.75" customHeight="1">
      <c r="D317" s="92"/>
      <c r="E317" s="92"/>
      <c r="F317" s="92"/>
    </row>
    <row r="318" spans="4:6" ht="15.75" customHeight="1">
      <c r="D318" s="92"/>
      <c r="E318" s="92"/>
      <c r="F318" s="92"/>
    </row>
    <row r="319" spans="4:6" ht="15.75" customHeight="1">
      <c r="D319" s="92"/>
      <c r="E319" s="92"/>
      <c r="F319" s="92"/>
    </row>
    <row r="320" spans="4:6" ht="15.75" customHeight="1">
      <c r="D320" s="92"/>
      <c r="E320" s="92"/>
      <c r="F320" s="92"/>
    </row>
    <row r="321" spans="4:6" ht="15.75" customHeight="1">
      <c r="D321" s="92"/>
      <c r="E321" s="92"/>
      <c r="F321" s="92"/>
    </row>
    <row r="322" spans="4:6" ht="15.75" customHeight="1">
      <c r="D322" s="92"/>
      <c r="E322" s="92"/>
      <c r="F322" s="92"/>
    </row>
    <row r="323" spans="4:6" ht="15.75" customHeight="1">
      <c r="D323" s="92"/>
      <c r="E323" s="92"/>
      <c r="F323" s="92"/>
    </row>
    <row r="324" spans="4:6" ht="15.75" customHeight="1">
      <c r="D324" s="92"/>
      <c r="E324" s="92"/>
      <c r="F324" s="92"/>
    </row>
    <row r="325" spans="4:6" ht="15.75" customHeight="1">
      <c r="D325" s="92"/>
      <c r="E325" s="92"/>
      <c r="F325" s="92"/>
    </row>
    <row r="326" spans="4:6" ht="15.75" customHeight="1">
      <c r="D326" s="92"/>
      <c r="E326" s="92"/>
      <c r="F326" s="92"/>
    </row>
    <row r="327" spans="4:6" ht="15.75" customHeight="1">
      <c r="D327" s="92"/>
      <c r="E327" s="92"/>
      <c r="F327" s="92"/>
    </row>
    <row r="328" spans="4:6" ht="15.75" customHeight="1">
      <c r="D328" s="92"/>
      <c r="E328" s="92"/>
      <c r="F328" s="92"/>
    </row>
    <row r="329" spans="4:6" ht="15.75" customHeight="1">
      <c r="D329" s="92"/>
      <c r="E329" s="92"/>
      <c r="F329" s="92"/>
    </row>
    <row r="330" spans="4:6" ht="15.75" customHeight="1">
      <c r="D330" s="92"/>
      <c r="E330" s="92"/>
      <c r="F330" s="92"/>
    </row>
    <row r="331" spans="4:6" ht="15.75" customHeight="1">
      <c r="D331" s="92"/>
      <c r="E331" s="92"/>
      <c r="F331" s="92"/>
    </row>
    <row r="332" spans="4:6" ht="15.75" customHeight="1">
      <c r="D332" s="92"/>
      <c r="E332" s="92"/>
      <c r="F332" s="92"/>
    </row>
    <row r="333" spans="4:6" ht="15.75" customHeight="1">
      <c r="D333" s="92"/>
      <c r="E333" s="92"/>
      <c r="F333" s="92"/>
    </row>
    <row r="334" spans="4:6" ht="15.75" customHeight="1">
      <c r="D334" s="92"/>
      <c r="E334" s="92"/>
      <c r="F334" s="92"/>
    </row>
    <row r="335" spans="4:6" ht="15.75" customHeight="1">
      <c r="D335" s="92"/>
      <c r="E335" s="92"/>
      <c r="F335" s="92"/>
    </row>
    <row r="336" spans="4:6" ht="15.75" customHeight="1">
      <c r="D336" s="92"/>
      <c r="E336" s="92"/>
      <c r="F336" s="92"/>
    </row>
    <row r="337" spans="4:6" ht="15.75" customHeight="1">
      <c r="D337" s="92"/>
      <c r="E337" s="92"/>
      <c r="F337" s="92"/>
    </row>
    <row r="338" spans="4:6" ht="15.75" customHeight="1">
      <c r="D338" s="92"/>
      <c r="E338" s="92"/>
      <c r="F338" s="92"/>
    </row>
    <row r="339" spans="4:6" ht="15.75" customHeight="1">
      <c r="D339" s="92"/>
      <c r="E339" s="92"/>
      <c r="F339" s="92"/>
    </row>
    <row r="340" spans="4:6" ht="15.75" customHeight="1">
      <c r="D340" s="92"/>
      <c r="E340" s="92"/>
      <c r="F340" s="92"/>
    </row>
    <row r="341" spans="4:6" ht="15.75" customHeight="1">
      <c r="D341" s="92"/>
      <c r="E341" s="92"/>
      <c r="F341" s="92"/>
    </row>
    <row r="342" spans="4:6" ht="15.75" customHeight="1">
      <c r="D342" s="92"/>
      <c r="E342" s="92"/>
      <c r="F342" s="92"/>
    </row>
    <row r="343" spans="4:6" ht="15.75" customHeight="1">
      <c r="D343" s="92"/>
      <c r="E343" s="92"/>
      <c r="F343" s="92"/>
    </row>
    <row r="344" spans="4:6" ht="15.75" customHeight="1">
      <c r="D344" s="92"/>
      <c r="E344" s="92"/>
      <c r="F344" s="92"/>
    </row>
    <row r="345" spans="4:6" ht="15.75" customHeight="1">
      <c r="D345" s="92"/>
      <c r="E345" s="92"/>
      <c r="F345" s="92"/>
    </row>
    <row r="346" spans="4:6" ht="15.75" customHeight="1">
      <c r="D346" s="92"/>
      <c r="E346" s="92"/>
      <c r="F346" s="92"/>
    </row>
    <row r="347" spans="4:6" ht="15.75" customHeight="1">
      <c r="D347" s="92"/>
      <c r="E347" s="92"/>
      <c r="F347" s="92"/>
    </row>
    <row r="348" spans="4:6" ht="15.75" customHeight="1">
      <c r="D348" s="92"/>
      <c r="E348" s="92"/>
      <c r="F348" s="92"/>
    </row>
    <row r="349" spans="4:6" ht="15.75" customHeight="1">
      <c r="D349" s="92"/>
      <c r="E349" s="92"/>
      <c r="F349" s="92"/>
    </row>
    <row r="350" spans="4:6" ht="15.75" customHeight="1">
      <c r="D350" s="92"/>
      <c r="E350" s="92"/>
      <c r="F350" s="92"/>
    </row>
    <row r="351" spans="4:6" ht="15.75" customHeight="1">
      <c r="D351" s="92"/>
      <c r="E351" s="92"/>
      <c r="F351" s="92"/>
    </row>
    <row r="352" spans="4:6" ht="15.75" customHeight="1">
      <c r="D352" s="92"/>
      <c r="E352" s="92"/>
      <c r="F352" s="92"/>
    </row>
    <row r="353" spans="4:6" ht="15.75" customHeight="1">
      <c r="D353" s="92"/>
      <c r="E353" s="92"/>
      <c r="F353" s="92"/>
    </row>
    <row r="354" spans="4:6" ht="15.75" customHeight="1">
      <c r="D354" s="92"/>
      <c r="E354" s="92"/>
      <c r="F354" s="92"/>
    </row>
    <row r="355" spans="4:6" ht="15.75" customHeight="1">
      <c r="D355" s="92"/>
      <c r="E355" s="92"/>
      <c r="F355" s="92"/>
    </row>
    <row r="356" spans="4:6" ht="15.75" customHeight="1">
      <c r="D356" s="92"/>
      <c r="E356" s="92"/>
      <c r="F356" s="92"/>
    </row>
    <row r="357" spans="4:6" ht="15.75" customHeight="1">
      <c r="D357" s="92"/>
      <c r="E357" s="92"/>
      <c r="F357" s="92"/>
    </row>
    <row r="358" spans="4:6" ht="15.75" customHeight="1">
      <c r="D358" s="92"/>
      <c r="E358" s="92"/>
      <c r="F358" s="92"/>
    </row>
    <row r="359" spans="4:6" ht="15.75" customHeight="1">
      <c r="D359" s="92"/>
      <c r="E359" s="92"/>
      <c r="F359" s="92"/>
    </row>
    <row r="360" spans="4:6" ht="15.75" customHeight="1">
      <c r="D360" s="92"/>
      <c r="E360" s="92"/>
      <c r="F360" s="92"/>
    </row>
    <row r="361" spans="4:6" ht="15.75" customHeight="1">
      <c r="D361" s="92"/>
      <c r="E361" s="92"/>
      <c r="F361" s="92"/>
    </row>
    <row r="362" spans="4:6" ht="15.75" customHeight="1">
      <c r="D362" s="92"/>
      <c r="E362" s="92"/>
      <c r="F362" s="92"/>
    </row>
    <row r="363" spans="4:6" ht="15.75" customHeight="1">
      <c r="D363" s="92"/>
      <c r="E363" s="92"/>
      <c r="F363" s="92"/>
    </row>
    <row r="364" spans="4:6" ht="15.75" customHeight="1">
      <c r="D364" s="92"/>
      <c r="E364" s="92"/>
      <c r="F364" s="92"/>
    </row>
    <row r="365" spans="4:6" ht="15.75" customHeight="1">
      <c r="D365" s="92"/>
      <c r="E365" s="92"/>
      <c r="F365" s="92"/>
    </row>
    <row r="366" spans="4:6" ht="15.75" customHeight="1">
      <c r="D366" s="92"/>
      <c r="E366" s="92"/>
      <c r="F366" s="92"/>
    </row>
    <row r="367" spans="4:6" ht="15.75" customHeight="1">
      <c r="D367" s="92"/>
      <c r="E367" s="92"/>
      <c r="F367" s="92"/>
    </row>
    <row r="368" spans="4:6" ht="15.75" customHeight="1">
      <c r="D368" s="92"/>
      <c r="E368" s="92"/>
      <c r="F368" s="92"/>
    </row>
    <row r="369" spans="4:6" ht="15.75" customHeight="1">
      <c r="D369" s="92"/>
      <c r="E369" s="92"/>
      <c r="F369" s="92"/>
    </row>
    <row r="370" spans="4:6" ht="15.75" customHeight="1">
      <c r="D370" s="92"/>
      <c r="E370" s="92"/>
      <c r="F370" s="92"/>
    </row>
    <row r="371" spans="4:6" ht="15.75" customHeight="1">
      <c r="D371" s="92"/>
      <c r="E371" s="92"/>
      <c r="F371" s="92"/>
    </row>
    <row r="372" spans="4:6" ht="15.75" customHeight="1">
      <c r="D372" s="92"/>
      <c r="E372" s="92"/>
      <c r="F372" s="92"/>
    </row>
    <row r="373" spans="4:6" ht="15.75" customHeight="1">
      <c r="D373" s="92"/>
      <c r="E373" s="92"/>
      <c r="F373" s="92"/>
    </row>
    <row r="374" spans="4:6" ht="15.75" customHeight="1">
      <c r="D374" s="92"/>
      <c r="E374" s="92"/>
      <c r="F374" s="92"/>
    </row>
    <row r="375" spans="4:6" ht="15.75" customHeight="1">
      <c r="D375" s="92"/>
      <c r="E375" s="92"/>
      <c r="F375" s="92"/>
    </row>
    <row r="376" spans="4:6" ht="15.75" customHeight="1">
      <c r="D376" s="92"/>
      <c r="E376" s="92"/>
      <c r="F376" s="92"/>
    </row>
    <row r="377" spans="4:6" ht="15.75" customHeight="1">
      <c r="D377" s="92"/>
      <c r="E377" s="92"/>
      <c r="F377" s="92"/>
    </row>
    <row r="378" spans="4:6" ht="15.75" customHeight="1">
      <c r="D378" s="92"/>
      <c r="E378" s="92"/>
      <c r="F378" s="92"/>
    </row>
    <row r="379" spans="4:6" ht="15.75" customHeight="1">
      <c r="D379" s="92"/>
      <c r="E379" s="92"/>
      <c r="F379" s="92"/>
    </row>
    <row r="380" spans="4:6" ht="15.75" customHeight="1">
      <c r="D380" s="92"/>
      <c r="E380" s="92"/>
      <c r="F380" s="92"/>
    </row>
    <row r="381" spans="4:6" ht="15.75" customHeight="1">
      <c r="D381" s="92"/>
      <c r="E381" s="92"/>
      <c r="F381" s="92"/>
    </row>
    <row r="382" spans="4:6" ht="15.75" customHeight="1">
      <c r="D382" s="92"/>
      <c r="E382" s="92"/>
      <c r="F382" s="92"/>
    </row>
    <row r="383" spans="4:6" ht="15.75" customHeight="1">
      <c r="D383" s="92"/>
      <c r="E383" s="92"/>
      <c r="F383" s="92"/>
    </row>
    <row r="384" spans="4:6" ht="15.75" customHeight="1">
      <c r="D384" s="92"/>
      <c r="E384" s="92"/>
      <c r="F384" s="92"/>
    </row>
    <row r="385" spans="4:6" ht="15.75" customHeight="1">
      <c r="D385" s="92"/>
      <c r="E385" s="92"/>
      <c r="F385" s="92"/>
    </row>
    <row r="386" spans="4:6" ht="15.75" customHeight="1">
      <c r="D386" s="92"/>
      <c r="E386" s="92"/>
      <c r="F386" s="92"/>
    </row>
    <row r="387" spans="4:6" ht="15.75" customHeight="1">
      <c r="D387" s="92"/>
      <c r="E387" s="92"/>
      <c r="F387" s="92"/>
    </row>
    <row r="388" spans="4:6" ht="15.75" customHeight="1">
      <c r="D388" s="92"/>
      <c r="E388" s="92"/>
      <c r="F388" s="92"/>
    </row>
    <row r="389" spans="4:6" ht="15.75" customHeight="1">
      <c r="D389" s="92"/>
      <c r="E389" s="92"/>
      <c r="F389" s="92"/>
    </row>
    <row r="390" spans="4:6" ht="15.75" customHeight="1">
      <c r="D390" s="92"/>
      <c r="E390" s="92"/>
      <c r="F390" s="92"/>
    </row>
    <row r="391" spans="4:6" ht="15.75" customHeight="1">
      <c r="D391" s="92"/>
      <c r="E391" s="92"/>
      <c r="F391" s="92"/>
    </row>
    <row r="392" spans="4:6" ht="15.75" customHeight="1">
      <c r="D392" s="92"/>
      <c r="E392" s="92"/>
      <c r="F392" s="92"/>
    </row>
    <row r="393" spans="4:6" ht="15.75" customHeight="1">
      <c r="D393" s="92"/>
      <c r="E393" s="92"/>
      <c r="F393" s="92"/>
    </row>
    <row r="394" spans="4:6" ht="15.75" customHeight="1">
      <c r="D394" s="92"/>
      <c r="E394" s="92"/>
      <c r="F394" s="92"/>
    </row>
    <row r="395" spans="4:6" ht="15.75" customHeight="1">
      <c r="D395" s="92"/>
      <c r="E395" s="92"/>
      <c r="F395" s="92"/>
    </row>
    <row r="396" spans="4:6" ht="15.75" customHeight="1">
      <c r="D396" s="92"/>
      <c r="E396" s="92"/>
      <c r="F396" s="92"/>
    </row>
    <row r="397" spans="4:6" ht="15.75" customHeight="1">
      <c r="D397" s="92"/>
      <c r="E397" s="92"/>
      <c r="F397" s="92"/>
    </row>
    <row r="398" spans="4:6" ht="15.75" customHeight="1">
      <c r="D398" s="92"/>
      <c r="E398" s="92"/>
      <c r="F398" s="92"/>
    </row>
    <row r="399" spans="4:6" ht="15.75" customHeight="1">
      <c r="D399" s="92"/>
      <c r="E399" s="92"/>
      <c r="F399" s="92"/>
    </row>
    <row r="400" spans="4:6" ht="15.75" customHeight="1">
      <c r="D400" s="92"/>
      <c r="E400" s="92"/>
      <c r="F400" s="92"/>
    </row>
    <row r="401" spans="4:6" ht="15.75" customHeight="1">
      <c r="D401" s="92"/>
      <c r="E401" s="92"/>
      <c r="F401" s="92"/>
    </row>
    <row r="402" spans="4:6" ht="15.75" customHeight="1">
      <c r="D402" s="92"/>
      <c r="E402" s="92"/>
      <c r="F402" s="92"/>
    </row>
    <row r="403" spans="4:6" ht="15.75" customHeight="1">
      <c r="D403" s="92"/>
      <c r="E403" s="92"/>
      <c r="F403" s="92"/>
    </row>
    <row r="404" spans="4:6" ht="15.75" customHeight="1">
      <c r="D404" s="92"/>
      <c r="E404" s="92"/>
      <c r="F404" s="92"/>
    </row>
    <row r="405" spans="4:6" ht="15.75" customHeight="1">
      <c r="D405" s="92"/>
      <c r="E405" s="92"/>
      <c r="F405" s="92"/>
    </row>
    <row r="406" spans="4:6" ht="15.75" customHeight="1">
      <c r="D406" s="92"/>
      <c r="E406" s="92"/>
      <c r="F406" s="92"/>
    </row>
    <row r="407" spans="4:6" ht="15.75" customHeight="1">
      <c r="D407" s="92"/>
      <c r="E407" s="92"/>
      <c r="F407" s="92"/>
    </row>
    <row r="408" spans="4:6" ht="15.75" customHeight="1">
      <c r="D408" s="92"/>
      <c r="E408" s="92"/>
      <c r="F408" s="92"/>
    </row>
    <row r="409" spans="4:6" ht="15.75" customHeight="1">
      <c r="D409" s="92"/>
      <c r="E409" s="92"/>
      <c r="F409" s="92"/>
    </row>
    <row r="410" spans="4:6" ht="15.75" customHeight="1">
      <c r="D410" s="92"/>
      <c r="E410" s="92"/>
      <c r="F410" s="92"/>
    </row>
    <row r="411" spans="4:6" ht="15.75" customHeight="1">
      <c r="D411" s="92"/>
      <c r="E411" s="92"/>
      <c r="F411" s="92"/>
    </row>
    <row r="412" spans="4:6" ht="15.75" customHeight="1">
      <c r="D412" s="92"/>
      <c r="E412" s="92"/>
      <c r="F412" s="92"/>
    </row>
    <row r="413" spans="4:6" ht="15.75" customHeight="1">
      <c r="D413" s="92"/>
      <c r="E413" s="92"/>
      <c r="F413" s="92"/>
    </row>
    <row r="414" spans="4:6" ht="15.75" customHeight="1">
      <c r="D414" s="92"/>
      <c r="E414" s="92"/>
      <c r="F414" s="92"/>
    </row>
    <row r="415" spans="4:6" ht="15.75" customHeight="1">
      <c r="D415" s="92"/>
      <c r="E415" s="92"/>
      <c r="F415" s="92"/>
    </row>
    <row r="416" spans="4:6" ht="15.75" customHeight="1">
      <c r="D416" s="92"/>
      <c r="E416" s="92"/>
      <c r="F416" s="92"/>
    </row>
    <row r="417" spans="4:6" ht="15.75" customHeight="1">
      <c r="D417" s="92"/>
      <c r="E417" s="92"/>
      <c r="F417" s="92"/>
    </row>
    <row r="418" spans="4:6" ht="15.75" customHeight="1">
      <c r="D418" s="92"/>
      <c r="E418" s="92"/>
      <c r="F418" s="92"/>
    </row>
    <row r="419" spans="4:6" ht="15.75" customHeight="1">
      <c r="D419" s="92"/>
      <c r="E419" s="92"/>
      <c r="F419" s="92"/>
    </row>
    <row r="420" spans="4:6" ht="15.75" customHeight="1">
      <c r="D420" s="92"/>
      <c r="E420" s="92"/>
      <c r="F420" s="92"/>
    </row>
    <row r="421" spans="4:6" ht="15.75" customHeight="1">
      <c r="D421" s="92"/>
      <c r="E421" s="92"/>
      <c r="F421" s="92"/>
    </row>
    <row r="422" spans="4:6" ht="15.75" customHeight="1">
      <c r="D422" s="92"/>
      <c r="E422" s="92"/>
      <c r="F422" s="92"/>
    </row>
    <row r="423" spans="4:6" ht="15.75" customHeight="1">
      <c r="D423" s="92"/>
      <c r="E423" s="92"/>
      <c r="F423" s="92"/>
    </row>
    <row r="424" spans="4:6" ht="15.75" customHeight="1">
      <c r="D424" s="92"/>
      <c r="E424" s="92"/>
      <c r="F424" s="92"/>
    </row>
    <row r="425" spans="4:6" ht="15.75" customHeight="1">
      <c r="D425" s="92"/>
      <c r="E425" s="92"/>
      <c r="F425" s="92"/>
    </row>
    <row r="426" spans="4:6" ht="15.75" customHeight="1">
      <c r="D426" s="92"/>
      <c r="E426" s="92"/>
      <c r="F426" s="92"/>
    </row>
    <row r="427" spans="4:6" ht="15.75" customHeight="1">
      <c r="D427" s="92"/>
      <c r="E427" s="92"/>
      <c r="F427" s="92"/>
    </row>
    <row r="428" spans="4:6" ht="15.75" customHeight="1">
      <c r="D428" s="92"/>
      <c r="E428" s="92"/>
      <c r="F428" s="92"/>
    </row>
    <row r="429" spans="4:6" ht="15.75" customHeight="1">
      <c r="D429" s="92"/>
      <c r="E429" s="92"/>
      <c r="F429" s="92"/>
    </row>
    <row r="430" spans="4:6" ht="15.75" customHeight="1">
      <c r="D430" s="92"/>
      <c r="E430" s="92"/>
      <c r="F430" s="92"/>
    </row>
    <row r="431" spans="4:6" ht="15.75" customHeight="1">
      <c r="D431" s="92"/>
      <c r="E431" s="92"/>
      <c r="F431" s="92"/>
    </row>
    <row r="432" spans="4:6" ht="15.75" customHeight="1">
      <c r="D432" s="92"/>
      <c r="E432" s="92"/>
      <c r="F432" s="92"/>
    </row>
    <row r="433" spans="4:6" ht="15.75" customHeight="1">
      <c r="D433" s="92"/>
      <c r="E433" s="92"/>
      <c r="F433" s="92"/>
    </row>
    <row r="434" spans="4:6" ht="15.75" customHeight="1">
      <c r="D434" s="92"/>
      <c r="E434" s="92"/>
      <c r="F434" s="92"/>
    </row>
    <row r="435" spans="4:6" ht="15.75" customHeight="1">
      <c r="D435" s="92"/>
      <c r="E435" s="92"/>
      <c r="F435" s="92"/>
    </row>
    <row r="436" spans="4:6" ht="15.75" customHeight="1">
      <c r="D436" s="92"/>
      <c r="E436" s="92"/>
      <c r="F436" s="92"/>
    </row>
    <row r="437" spans="4:6" ht="15.75" customHeight="1">
      <c r="D437" s="92"/>
      <c r="E437" s="92"/>
      <c r="F437" s="92"/>
    </row>
    <row r="438" spans="4:6" ht="15.75" customHeight="1">
      <c r="D438" s="92"/>
      <c r="E438" s="92"/>
      <c r="F438" s="92"/>
    </row>
    <row r="439" spans="4:6" ht="15.75" customHeight="1">
      <c r="D439" s="92"/>
      <c r="E439" s="92"/>
      <c r="F439" s="92"/>
    </row>
    <row r="440" spans="4:6" ht="15.75" customHeight="1">
      <c r="D440" s="92"/>
      <c r="E440" s="92"/>
      <c r="F440" s="92"/>
    </row>
    <row r="441" spans="4:6" ht="15.75" customHeight="1">
      <c r="D441" s="92"/>
      <c r="E441" s="92"/>
      <c r="F441" s="92"/>
    </row>
    <row r="442" spans="4:6" ht="15.75" customHeight="1">
      <c r="D442" s="92"/>
      <c r="E442" s="92"/>
      <c r="F442" s="92"/>
    </row>
    <row r="443" spans="4:6" ht="15.75" customHeight="1">
      <c r="D443" s="92"/>
      <c r="E443" s="92"/>
      <c r="F443" s="92"/>
    </row>
    <row r="444" spans="4:6" ht="15.75" customHeight="1">
      <c r="D444" s="92"/>
      <c r="E444" s="92"/>
      <c r="F444" s="92"/>
    </row>
    <row r="445" spans="4:6" ht="15.75" customHeight="1">
      <c r="D445" s="92"/>
      <c r="E445" s="92"/>
      <c r="F445" s="92"/>
    </row>
    <row r="446" spans="4:6" ht="15.75" customHeight="1">
      <c r="D446" s="92"/>
      <c r="E446" s="92"/>
      <c r="F446" s="92"/>
    </row>
    <row r="447" spans="4:6" ht="15.75" customHeight="1">
      <c r="D447" s="92"/>
      <c r="E447" s="92"/>
      <c r="F447" s="92"/>
    </row>
    <row r="448" spans="4:6" ht="15.75" customHeight="1">
      <c r="D448" s="92"/>
      <c r="E448" s="92"/>
      <c r="F448" s="92"/>
    </row>
    <row r="449" spans="4:6" ht="15.75" customHeight="1">
      <c r="D449" s="92"/>
      <c r="E449" s="92"/>
      <c r="F449" s="92"/>
    </row>
    <row r="450" spans="4:6" ht="15.75" customHeight="1">
      <c r="D450" s="92"/>
      <c r="E450" s="92"/>
      <c r="F450" s="92"/>
    </row>
    <row r="451" spans="4:6" ht="15.75" customHeight="1">
      <c r="D451" s="92"/>
      <c r="E451" s="92"/>
      <c r="F451" s="92"/>
    </row>
    <row r="452" spans="4:6" ht="15.75" customHeight="1">
      <c r="D452" s="92"/>
      <c r="E452" s="92"/>
      <c r="F452" s="92"/>
    </row>
    <row r="453" spans="4:6" ht="15.75" customHeight="1">
      <c r="D453" s="92"/>
      <c r="E453" s="92"/>
      <c r="F453" s="92"/>
    </row>
    <row r="454" spans="4:6" ht="15.75" customHeight="1">
      <c r="D454" s="92"/>
      <c r="E454" s="92"/>
      <c r="F454" s="92"/>
    </row>
    <row r="455" spans="4:6" ht="15.75" customHeight="1">
      <c r="D455" s="92"/>
      <c r="E455" s="92"/>
      <c r="F455" s="92"/>
    </row>
    <row r="456" spans="4:6" ht="15.75" customHeight="1">
      <c r="D456" s="92"/>
      <c r="E456" s="92"/>
      <c r="F456" s="92"/>
    </row>
    <row r="457" spans="4:6" ht="15.75" customHeight="1">
      <c r="D457" s="92"/>
      <c r="E457" s="92"/>
      <c r="F457" s="92"/>
    </row>
    <row r="458" spans="4:6" ht="15.75" customHeight="1">
      <c r="D458" s="92"/>
      <c r="E458" s="92"/>
      <c r="F458" s="92"/>
    </row>
    <row r="459" spans="4:6" ht="15.75" customHeight="1">
      <c r="D459" s="92"/>
      <c r="E459" s="92"/>
      <c r="F459" s="92"/>
    </row>
    <row r="460" spans="4:6" ht="15.75" customHeight="1">
      <c r="D460" s="92"/>
      <c r="E460" s="92"/>
      <c r="F460" s="92"/>
    </row>
    <row r="461" spans="4:6" ht="15.75" customHeight="1">
      <c r="D461" s="92"/>
      <c r="E461" s="92"/>
      <c r="F461" s="92"/>
    </row>
    <row r="462" spans="4:6" ht="15.75" customHeight="1">
      <c r="D462" s="92"/>
      <c r="E462" s="92"/>
      <c r="F462" s="92"/>
    </row>
    <row r="463" spans="4:6" ht="15.75" customHeight="1">
      <c r="D463" s="92"/>
      <c r="E463" s="92"/>
      <c r="F463" s="92"/>
    </row>
    <row r="464" spans="4:6" ht="15.75" customHeight="1">
      <c r="D464" s="92"/>
      <c r="E464" s="92"/>
      <c r="F464" s="92"/>
    </row>
    <row r="465" spans="4:6" ht="15.75" customHeight="1">
      <c r="D465" s="92"/>
      <c r="E465" s="92"/>
      <c r="F465" s="92"/>
    </row>
    <row r="466" spans="4:6" ht="15.75" customHeight="1">
      <c r="D466" s="92"/>
      <c r="E466" s="92"/>
      <c r="F466" s="92"/>
    </row>
    <row r="467" spans="4:6" ht="15.75" customHeight="1">
      <c r="D467" s="92"/>
      <c r="E467" s="92"/>
      <c r="F467" s="92"/>
    </row>
    <row r="468" spans="4:6" ht="15.75" customHeight="1">
      <c r="D468" s="92"/>
      <c r="E468" s="92"/>
      <c r="F468" s="92"/>
    </row>
    <row r="469" spans="4:6" ht="15.75" customHeight="1">
      <c r="D469" s="92"/>
      <c r="E469" s="92"/>
      <c r="F469" s="92"/>
    </row>
    <row r="470" spans="4:6" ht="15.75" customHeight="1">
      <c r="D470" s="92"/>
      <c r="E470" s="92"/>
      <c r="F470" s="92"/>
    </row>
    <row r="471" spans="4:6" ht="15.75" customHeight="1">
      <c r="D471" s="92"/>
      <c r="E471" s="92"/>
      <c r="F471" s="92"/>
    </row>
    <row r="472" spans="4:6" ht="15.75" customHeight="1">
      <c r="D472" s="92"/>
      <c r="E472" s="92"/>
      <c r="F472" s="92"/>
    </row>
    <row r="473" spans="4:6" ht="15.75" customHeight="1">
      <c r="D473" s="92"/>
      <c r="E473" s="92"/>
      <c r="F473" s="92"/>
    </row>
    <row r="474" spans="4:6" ht="15.75" customHeight="1">
      <c r="D474" s="92"/>
      <c r="E474" s="92"/>
      <c r="F474" s="92"/>
    </row>
    <row r="475" spans="4:6" ht="15.75" customHeight="1">
      <c r="D475" s="92"/>
      <c r="E475" s="92"/>
      <c r="F475" s="92"/>
    </row>
    <row r="476" spans="4:6" ht="15.75" customHeight="1">
      <c r="D476" s="92"/>
      <c r="E476" s="92"/>
      <c r="F476" s="92"/>
    </row>
    <row r="477" spans="4:6" ht="15.75" customHeight="1">
      <c r="D477" s="92"/>
      <c r="E477" s="92"/>
      <c r="F477" s="92"/>
    </row>
    <row r="478" spans="4:6" ht="15.75" customHeight="1">
      <c r="D478" s="92"/>
      <c r="E478" s="92"/>
      <c r="F478" s="92"/>
    </row>
    <row r="479" spans="4:6" ht="15.75" customHeight="1">
      <c r="D479" s="92"/>
      <c r="E479" s="92"/>
      <c r="F479" s="92"/>
    </row>
    <row r="480" spans="4:6" ht="15.75" customHeight="1">
      <c r="D480" s="92"/>
      <c r="E480" s="92"/>
      <c r="F480" s="92"/>
    </row>
    <row r="481" spans="4:6" ht="15.75" customHeight="1">
      <c r="D481" s="92"/>
      <c r="E481" s="92"/>
      <c r="F481" s="92"/>
    </row>
    <row r="482" spans="4:6" ht="15.75" customHeight="1">
      <c r="D482" s="92"/>
      <c r="E482" s="92"/>
      <c r="F482" s="92"/>
    </row>
    <row r="483" spans="4:6" ht="15.75" customHeight="1">
      <c r="D483" s="92"/>
      <c r="E483" s="92"/>
      <c r="F483" s="92"/>
    </row>
    <row r="484" spans="4:6" ht="15.75" customHeight="1">
      <c r="D484" s="92"/>
      <c r="E484" s="92"/>
      <c r="F484" s="92"/>
    </row>
    <row r="485" spans="4:6" ht="15.75" customHeight="1">
      <c r="D485" s="92"/>
      <c r="E485" s="92"/>
      <c r="F485" s="92"/>
    </row>
    <row r="486" spans="4:6" ht="15.75" customHeight="1">
      <c r="D486" s="92"/>
      <c r="E486" s="92"/>
      <c r="F486" s="92"/>
    </row>
    <row r="487" spans="4:6" ht="15.75" customHeight="1">
      <c r="D487" s="92"/>
      <c r="E487" s="92"/>
      <c r="F487" s="92"/>
    </row>
    <row r="488" spans="4:6" ht="15.75" customHeight="1">
      <c r="D488" s="92"/>
      <c r="E488" s="92"/>
      <c r="F488" s="92"/>
    </row>
    <row r="489" spans="4:6" ht="15.75" customHeight="1">
      <c r="D489" s="92"/>
      <c r="E489" s="92"/>
      <c r="F489" s="92"/>
    </row>
    <row r="490" spans="4:6" ht="15.75" customHeight="1">
      <c r="D490" s="92"/>
      <c r="E490" s="92"/>
      <c r="F490" s="92"/>
    </row>
    <row r="491" spans="4:6" ht="15.75" customHeight="1">
      <c r="D491" s="92"/>
      <c r="E491" s="92"/>
      <c r="F491" s="92"/>
    </row>
    <row r="492" spans="4:6" ht="15.75" customHeight="1">
      <c r="D492" s="92"/>
      <c r="E492" s="92"/>
      <c r="F492" s="92"/>
    </row>
    <row r="493" spans="4:6" ht="15.75" customHeight="1">
      <c r="D493" s="92"/>
      <c r="E493" s="92"/>
      <c r="F493" s="92"/>
    </row>
    <row r="494" spans="4:6" ht="15.75" customHeight="1">
      <c r="D494" s="92"/>
      <c r="E494" s="92"/>
      <c r="F494" s="92"/>
    </row>
    <row r="495" spans="4:6" ht="15.75" customHeight="1">
      <c r="D495" s="92"/>
      <c r="E495" s="92"/>
      <c r="F495" s="92"/>
    </row>
    <row r="496" spans="4:6" ht="15.75" customHeight="1">
      <c r="D496" s="92"/>
      <c r="E496" s="92"/>
      <c r="F496" s="92"/>
    </row>
    <row r="497" spans="4:6" ht="15.75" customHeight="1">
      <c r="D497" s="92"/>
      <c r="E497" s="92"/>
      <c r="F497" s="92"/>
    </row>
    <row r="498" spans="4:6" ht="15.75" customHeight="1">
      <c r="D498" s="92"/>
      <c r="E498" s="92"/>
      <c r="F498" s="92"/>
    </row>
    <row r="499" spans="4:6" ht="15.75" customHeight="1">
      <c r="D499" s="92"/>
      <c r="E499" s="92"/>
      <c r="F499" s="92"/>
    </row>
    <row r="500" spans="4:6" ht="15.75" customHeight="1">
      <c r="D500" s="92"/>
      <c r="E500" s="92"/>
      <c r="F500" s="92"/>
    </row>
    <row r="501" spans="4:6" ht="15.75" customHeight="1">
      <c r="D501" s="92"/>
      <c r="E501" s="92"/>
      <c r="F501" s="92"/>
    </row>
    <row r="502" spans="4:6" ht="15.75" customHeight="1">
      <c r="D502" s="92"/>
      <c r="E502" s="92"/>
      <c r="F502" s="92"/>
    </row>
    <row r="503" spans="4:6" ht="15.75" customHeight="1">
      <c r="D503" s="92"/>
      <c r="E503" s="92"/>
      <c r="F503" s="92"/>
    </row>
    <row r="504" spans="4:6" ht="15.75" customHeight="1">
      <c r="D504" s="92"/>
      <c r="E504" s="92"/>
      <c r="F504" s="92"/>
    </row>
    <row r="505" spans="4:6" ht="15.75" customHeight="1">
      <c r="D505" s="92"/>
      <c r="E505" s="92"/>
      <c r="F505" s="92"/>
    </row>
    <row r="506" spans="4:6" ht="15.75" customHeight="1">
      <c r="D506" s="92"/>
      <c r="E506" s="92"/>
      <c r="F506" s="92"/>
    </row>
    <row r="507" spans="4:6" ht="15.75" customHeight="1">
      <c r="D507" s="92"/>
      <c r="E507" s="92"/>
      <c r="F507" s="92"/>
    </row>
    <row r="508" spans="4:6" ht="15.75" customHeight="1">
      <c r="D508" s="92"/>
      <c r="E508" s="92"/>
      <c r="F508" s="92"/>
    </row>
    <row r="509" spans="4:6" ht="15.75" customHeight="1">
      <c r="D509" s="92"/>
      <c r="E509" s="92"/>
      <c r="F509" s="92"/>
    </row>
    <row r="510" spans="4:6" ht="15.75" customHeight="1">
      <c r="D510" s="92"/>
      <c r="E510" s="92"/>
      <c r="F510" s="92"/>
    </row>
    <row r="511" spans="4:6" ht="15.75" customHeight="1">
      <c r="D511" s="92"/>
      <c r="E511" s="92"/>
      <c r="F511" s="92"/>
    </row>
    <row r="512" spans="4:6" ht="15.75" customHeight="1">
      <c r="D512" s="92"/>
      <c r="E512" s="92"/>
      <c r="F512" s="92"/>
    </row>
    <row r="513" spans="4:6" ht="15.75" customHeight="1">
      <c r="D513" s="92"/>
      <c r="E513" s="92"/>
      <c r="F513" s="92"/>
    </row>
    <row r="514" spans="4:6" ht="15.75" customHeight="1">
      <c r="D514" s="92"/>
      <c r="E514" s="92"/>
      <c r="F514" s="92"/>
    </row>
    <row r="515" spans="4:6" ht="15.75" customHeight="1">
      <c r="D515" s="92"/>
      <c r="E515" s="92"/>
      <c r="F515" s="92"/>
    </row>
    <row r="516" spans="4:6" ht="15.75" customHeight="1">
      <c r="D516" s="92"/>
      <c r="E516" s="92"/>
      <c r="F516" s="92"/>
    </row>
    <row r="517" spans="4:6" ht="15.75" customHeight="1">
      <c r="D517" s="92"/>
      <c r="E517" s="92"/>
      <c r="F517" s="92"/>
    </row>
    <row r="518" spans="4:6" ht="15.75" customHeight="1">
      <c r="D518" s="92"/>
      <c r="E518" s="92"/>
      <c r="F518" s="92"/>
    </row>
    <row r="519" spans="4:6" ht="15.75" customHeight="1">
      <c r="D519" s="92"/>
      <c r="E519" s="92"/>
      <c r="F519" s="92"/>
    </row>
    <row r="520" spans="4:6" ht="15.75" customHeight="1">
      <c r="D520" s="92"/>
      <c r="E520" s="92"/>
      <c r="F520" s="92"/>
    </row>
    <row r="521" spans="4:6" ht="15.75" customHeight="1">
      <c r="D521" s="92"/>
      <c r="E521" s="92"/>
      <c r="F521" s="92"/>
    </row>
    <row r="522" spans="4:6" ht="15.75" customHeight="1">
      <c r="D522" s="92"/>
      <c r="E522" s="92"/>
      <c r="F522" s="92"/>
    </row>
    <row r="523" spans="4:6" ht="15.75" customHeight="1">
      <c r="D523" s="92"/>
      <c r="E523" s="92"/>
      <c r="F523" s="92"/>
    </row>
    <row r="524" spans="4:6" ht="15.75" customHeight="1">
      <c r="D524" s="92"/>
      <c r="E524" s="92"/>
      <c r="F524" s="92"/>
    </row>
    <row r="525" spans="4:6" ht="15.75" customHeight="1">
      <c r="D525" s="92"/>
      <c r="E525" s="92"/>
      <c r="F525" s="92"/>
    </row>
    <row r="526" spans="4:6" ht="15.75" customHeight="1">
      <c r="D526" s="92"/>
      <c r="E526" s="92"/>
      <c r="F526" s="92"/>
    </row>
    <row r="527" spans="4:6" ht="15.75" customHeight="1">
      <c r="D527" s="92"/>
      <c r="E527" s="92"/>
      <c r="F527" s="92"/>
    </row>
    <row r="528" spans="4:6" ht="15.75" customHeight="1">
      <c r="D528" s="92"/>
      <c r="E528" s="92"/>
      <c r="F528" s="92"/>
    </row>
    <row r="529" spans="4:6" ht="15.75" customHeight="1">
      <c r="D529" s="92"/>
      <c r="E529" s="92"/>
      <c r="F529" s="92"/>
    </row>
    <row r="530" spans="4:6" ht="15.75" customHeight="1">
      <c r="D530" s="92"/>
      <c r="E530" s="92"/>
      <c r="F530" s="92"/>
    </row>
    <row r="531" spans="4:6" ht="15.75" customHeight="1">
      <c r="D531" s="92"/>
      <c r="E531" s="92"/>
      <c r="F531" s="92"/>
    </row>
    <row r="532" spans="4:6" ht="15.75" customHeight="1">
      <c r="D532" s="92"/>
      <c r="E532" s="92"/>
      <c r="F532" s="92"/>
    </row>
    <row r="533" spans="4:6" ht="15.75" customHeight="1">
      <c r="D533" s="92"/>
      <c r="E533" s="92"/>
      <c r="F533" s="92"/>
    </row>
    <row r="534" spans="4:6" ht="15.75" customHeight="1">
      <c r="D534" s="92"/>
      <c r="E534" s="92"/>
      <c r="F534" s="92"/>
    </row>
    <row r="535" spans="4:6" ht="15.75" customHeight="1">
      <c r="D535" s="92"/>
      <c r="E535" s="92"/>
      <c r="F535" s="92"/>
    </row>
    <row r="536" spans="4:6" ht="15.75" customHeight="1">
      <c r="D536" s="92"/>
      <c r="E536" s="92"/>
      <c r="F536" s="92"/>
    </row>
    <row r="537" spans="4:6" ht="15.75" customHeight="1">
      <c r="D537" s="92"/>
      <c r="E537" s="92"/>
      <c r="F537" s="92"/>
    </row>
    <row r="538" spans="4:6" ht="15.75" customHeight="1">
      <c r="D538" s="92"/>
      <c r="E538" s="92"/>
      <c r="F538" s="92"/>
    </row>
    <row r="539" spans="4:6" ht="15.75" customHeight="1">
      <c r="D539" s="92"/>
      <c r="E539" s="92"/>
      <c r="F539" s="92"/>
    </row>
    <row r="540" spans="4:6" ht="15.75" customHeight="1">
      <c r="D540" s="92"/>
      <c r="E540" s="92"/>
      <c r="F540" s="92"/>
    </row>
    <row r="541" spans="4:6" ht="15.75" customHeight="1">
      <c r="D541" s="92"/>
      <c r="E541" s="92"/>
      <c r="F541" s="92"/>
    </row>
    <row r="542" spans="4:6" ht="15.75" customHeight="1">
      <c r="D542" s="92"/>
      <c r="E542" s="92"/>
      <c r="F542" s="92"/>
    </row>
    <row r="543" spans="4:6" ht="15.75" customHeight="1">
      <c r="D543" s="92"/>
      <c r="E543" s="92"/>
      <c r="F543" s="92"/>
    </row>
    <row r="544" spans="4:6" ht="15.75" customHeight="1">
      <c r="D544" s="92"/>
      <c r="E544" s="92"/>
      <c r="F544" s="92"/>
    </row>
    <row r="545" spans="4:6" ht="15.75" customHeight="1">
      <c r="D545" s="92"/>
      <c r="E545" s="92"/>
      <c r="F545" s="92"/>
    </row>
    <row r="546" spans="4:6" ht="15.75" customHeight="1">
      <c r="D546" s="92"/>
      <c r="E546" s="92"/>
      <c r="F546" s="92"/>
    </row>
    <row r="547" spans="4:6" ht="15.75" customHeight="1">
      <c r="D547" s="92"/>
      <c r="E547" s="92"/>
      <c r="F547" s="92"/>
    </row>
    <row r="548" spans="4:6" ht="15.75" customHeight="1">
      <c r="D548" s="92"/>
      <c r="E548" s="92"/>
      <c r="F548" s="92"/>
    </row>
    <row r="549" spans="4:6" ht="15.75" customHeight="1">
      <c r="D549" s="92"/>
      <c r="E549" s="92"/>
      <c r="F549" s="92"/>
    </row>
    <row r="550" spans="4:6" ht="15.75" customHeight="1">
      <c r="D550" s="92"/>
      <c r="E550" s="92"/>
      <c r="F550" s="92"/>
    </row>
    <row r="551" spans="4:6" ht="15.75" customHeight="1">
      <c r="D551" s="92"/>
      <c r="E551" s="92"/>
      <c r="F551" s="92"/>
    </row>
    <row r="552" spans="4:6" ht="15.75" customHeight="1">
      <c r="D552" s="92"/>
      <c r="E552" s="92"/>
      <c r="F552" s="92"/>
    </row>
    <row r="553" spans="4:6" ht="15.75" customHeight="1">
      <c r="D553" s="92"/>
      <c r="E553" s="92"/>
      <c r="F553" s="92"/>
    </row>
    <row r="554" spans="4:6" ht="15.75" customHeight="1">
      <c r="D554" s="92"/>
      <c r="E554" s="92"/>
      <c r="F554" s="92"/>
    </row>
    <row r="555" spans="4:6" ht="15.75" customHeight="1">
      <c r="D555" s="92"/>
      <c r="E555" s="92"/>
      <c r="F555" s="92"/>
    </row>
    <row r="556" spans="4:6" ht="15.75" customHeight="1">
      <c r="D556" s="92"/>
      <c r="E556" s="92"/>
      <c r="F556" s="92"/>
    </row>
    <row r="557" spans="4:6" ht="15.75" customHeight="1">
      <c r="D557" s="92"/>
      <c r="E557" s="92"/>
      <c r="F557" s="92"/>
    </row>
    <row r="558" spans="4:6" ht="15.75" customHeight="1">
      <c r="D558" s="92"/>
      <c r="E558" s="92"/>
      <c r="F558" s="92"/>
    </row>
    <row r="559" spans="4:6" ht="15.75" customHeight="1">
      <c r="D559" s="92"/>
      <c r="E559" s="92"/>
      <c r="F559" s="92"/>
    </row>
    <row r="560" spans="4:6" ht="15.75" customHeight="1">
      <c r="D560" s="92"/>
      <c r="E560" s="92"/>
      <c r="F560" s="92"/>
    </row>
    <row r="561" spans="4:6" ht="15.75" customHeight="1">
      <c r="D561" s="92"/>
      <c r="E561" s="92"/>
      <c r="F561" s="92"/>
    </row>
    <row r="562" spans="4:6" ht="15.75" customHeight="1">
      <c r="D562" s="92"/>
      <c r="E562" s="92"/>
      <c r="F562" s="92"/>
    </row>
    <row r="563" spans="4:6" ht="15.75" customHeight="1">
      <c r="D563" s="92"/>
      <c r="E563" s="92"/>
      <c r="F563" s="92"/>
    </row>
    <row r="564" spans="4:6" ht="15.75" customHeight="1">
      <c r="D564" s="92"/>
      <c r="E564" s="92"/>
      <c r="F564" s="92"/>
    </row>
    <row r="565" spans="4:6" ht="15.75" customHeight="1">
      <c r="D565" s="92"/>
      <c r="E565" s="92"/>
      <c r="F565" s="92"/>
    </row>
    <row r="566" spans="4:6" ht="15.75" customHeight="1">
      <c r="D566" s="92"/>
      <c r="E566" s="92"/>
      <c r="F566" s="92"/>
    </row>
    <row r="567" spans="4:6" ht="15.75" customHeight="1">
      <c r="D567" s="92"/>
      <c r="E567" s="92"/>
      <c r="F567" s="92"/>
    </row>
    <row r="568" spans="4:6" ht="15.75" customHeight="1">
      <c r="D568" s="92"/>
      <c r="E568" s="92"/>
      <c r="F568" s="92"/>
    </row>
    <row r="569" spans="4:6" ht="15.75" customHeight="1">
      <c r="D569" s="92"/>
      <c r="E569" s="92"/>
      <c r="F569" s="92"/>
    </row>
    <row r="570" spans="4:6" ht="15.75" customHeight="1">
      <c r="D570" s="92"/>
      <c r="E570" s="92"/>
      <c r="F570" s="92"/>
    </row>
    <row r="571" spans="4:6" ht="15.75" customHeight="1">
      <c r="D571" s="92"/>
      <c r="E571" s="92"/>
      <c r="F571" s="92"/>
    </row>
    <row r="572" spans="4:6" ht="15.75" customHeight="1">
      <c r="D572" s="92"/>
      <c r="E572" s="92"/>
      <c r="F572" s="92"/>
    </row>
    <row r="573" spans="4:6" ht="15.75" customHeight="1">
      <c r="D573" s="92"/>
      <c r="E573" s="92"/>
      <c r="F573" s="92"/>
    </row>
    <row r="574" spans="4:6" ht="15.75" customHeight="1">
      <c r="D574" s="92"/>
      <c r="E574" s="92"/>
      <c r="F574" s="92"/>
    </row>
    <row r="575" spans="4:6" ht="15.75" customHeight="1">
      <c r="D575" s="92"/>
      <c r="E575" s="92"/>
      <c r="F575" s="92"/>
    </row>
    <row r="576" spans="4:6" ht="15.75" customHeight="1">
      <c r="D576" s="92"/>
      <c r="E576" s="92"/>
      <c r="F576" s="92"/>
    </row>
    <row r="577" spans="4:6" ht="15.75" customHeight="1">
      <c r="D577" s="92"/>
      <c r="E577" s="92"/>
      <c r="F577" s="92"/>
    </row>
    <row r="578" spans="4:6" ht="15.75" customHeight="1">
      <c r="D578" s="92"/>
      <c r="E578" s="92"/>
      <c r="F578" s="92"/>
    </row>
    <row r="579" spans="4:6" ht="15.75" customHeight="1">
      <c r="D579" s="92"/>
      <c r="E579" s="92"/>
      <c r="F579" s="92"/>
    </row>
    <row r="580" spans="4:6" ht="15.75" customHeight="1">
      <c r="D580" s="92"/>
      <c r="E580" s="92"/>
      <c r="F580" s="92"/>
    </row>
    <row r="581" spans="4:6" ht="15.75" customHeight="1">
      <c r="D581" s="92"/>
      <c r="E581" s="92"/>
      <c r="F581" s="92"/>
    </row>
    <row r="582" spans="4:6" ht="15.75" customHeight="1">
      <c r="D582" s="92"/>
      <c r="E582" s="92"/>
      <c r="F582" s="92"/>
    </row>
    <row r="583" spans="4:6" ht="15.75" customHeight="1">
      <c r="D583" s="92"/>
      <c r="E583" s="92"/>
      <c r="F583" s="92"/>
    </row>
    <row r="584" spans="4:6" ht="15.75" customHeight="1">
      <c r="D584" s="92"/>
      <c r="E584" s="92"/>
      <c r="F584" s="92"/>
    </row>
    <row r="585" spans="4:6" ht="15.75" customHeight="1">
      <c r="D585" s="92"/>
      <c r="E585" s="92"/>
      <c r="F585" s="92"/>
    </row>
    <row r="586" spans="4:6" ht="15.75" customHeight="1">
      <c r="D586" s="92"/>
      <c r="E586" s="92"/>
      <c r="F586" s="92"/>
    </row>
    <row r="587" spans="4:6" ht="15.75" customHeight="1">
      <c r="D587" s="92"/>
      <c r="E587" s="92"/>
      <c r="F587" s="92"/>
    </row>
    <row r="588" spans="4:6" ht="15.75" customHeight="1">
      <c r="D588" s="92"/>
      <c r="E588" s="92"/>
      <c r="F588" s="92"/>
    </row>
    <row r="589" spans="4:6" ht="15.75" customHeight="1">
      <c r="D589" s="92"/>
      <c r="E589" s="92"/>
      <c r="F589" s="92"/>
    </row>
    <row r="590" spans="4:6" ht="15.75" customHeight="1">
      <c r="D590" s="92"/>
      <c r="E590" s="92"/>
      <c r="F590" s="92"/>
    </row>
    <row r="591" spans="4:6" ht="15.75" customHeight="1">
      <c r="D591" s="92"/>
      <c r="E591" s="92"/>
      <c r="F591" s="92"/>
    </row>
    <row r="592" spans="4:6" ht="15.75" customHeight="1">
      <c r="D592" s="92"/>
      <c r="E592" s="92"/>
      <c r="F592" s="92"/>
    </row>
    <row r="593" spans="4:6" ht="15.75" customHeight="1">
      <c r="D593" s="92"/>
      <c r="E593" s="92"/>
      <c r="F593" s="92"/>
    </row>
    <row r="594" spans="4:6" ht="15.75" customHeight="1">
      <c r="D594" s="92"/>
      <c r="E594" s="92"/>
      <c r="F594" s="92"/>
    </row>
    <row r="595" spans="4:6" ht="15.75" customHeight="1">
      <c r="D595" s="92"/>
      <c r="E595" s="92"/>
      <c r="F595" s="92"/>
    </row>
    <row r="596" spans="4:6" ht="15.75" customHeight="1">
      <c r="D596" s="92"/>
      <c r="E596" s="92"/>
      <c r="F596" s="92"/>
    </row>
    <row r="597" spans="4:6" ht="15.75" customHeight="1">
      <c r="D597" s="92"/>
      <c r="E597" s="92"/>
      <c r="F597" s="92"/>
    </row>
    <row r="598" spans="4:6" ht="15.75" customHeight="1">
      <c r="D598" s="92"/>
      <c r="E598" s="92"/>
      <c r="F598" s="92"/>
    </row>
    <row r="599" spans="4:6" ht="15.75" customHeight="1">
      <c r="D599" s="92"/>
      <c r="E599" s="92"/>
      <c r="F599" s="92"/>
    </row>
    <row r="600" spans="4:6" ht="15.75" customHeight="1">
      <c r="D600" s="92"/>
      <c r="E600" s="92"/>
      <c r="F600" s="92"/>
    </row>
    <row r="601" spans="4:6" ht="15.75" customHeight="1">
      <c r="D601" s="92"/>
      <c r="E601" s="92"/>
      <c r="F601" s="92"/>
    </row>
    <row r="602" spans="4:6" ht="15.75" customHeight="1">
      <c r="D602" s="92"/>
      <c r="E602" s="92"/>
      <c r="F602" s="92"/>
    </row>
    <row r="603" spans="4:6" ht="15.75" customHeight="1">
      <c r="D603" s="92"/>
      <c r="E603" s="92"/>
      <c r="F603" s="92"/>
    </row>
    <row r="604" spans="4:6" ht="15.75" customHeight="1">
      <c r="D604" s="92"/>
      <c r="E604" s="92"/>
      <c r="F604" s="92"/>
    </row>
    <row r="605" spans="4:6" ht="15.75" customHeight="1">
      <c r="D605" s="92"/>
      <c r="E605" s="92"/>
      <c r="F605" s="92"/>
    </row>
    <row r="606" spans="4:6" ht="15.75" customHeight="1">
      <c r="D606" s="92"/>
      <c r="E606" s="92"/>
      <c r="F606" s="92"/>
    </row>
    <row r="607" spans="4:6" ht="15.75" customHeight="1">
      <c r="D607" s="92"/>
      <c r="E607" s="92"/>
      <c r="F607" s="92"/>
    </row>
    <row r="608" spans="4:6" ht="15.75" customHeight="1">
      <c r="D608" s="92"/>
      <c r="E608" s="92"/>
      <c r="F608" s="92"/>
    </row>
    <row r="609" spans="4:6" ht="15.75" customHeight="1">
      <c r="D609" s="92"/>
      <c r="E609" s="92"/>
      <c r="F609" s="92"/>
    </row>
    <row r="610" spans="4:6" ht="15.75" customHeight="1">
      <c r="D610" s="92"/>
      <c r="E610" s="92"/>
      <c r="F610" s="92"/>
    </row>
    <row r="611" spans="4:6" ht="15.75" customHeight="1">
      <c r="D611" s="92"/>
      <c r="E611" s="92"/>
      <c r="F611" s="92"/>
    </row>
    <row r="612" spans="4:6" ht="15.75" customHeight="1">
      <c r="D612" s="92"/>
      <c r="E612" s="92"/>
      <c r="F612" s="92"/>
    </row>
    <row r="613" spans="4:6" ht="15.75" customHeight="1">
      <c r="D613" s="92"/>
      <c r="E613" s="92"/>
      <c r="F613" s="92"/>
    </row>
    <row r="614" spans="4:6" ht="15.75" customHeight="1">
      <c r="D614" s="92"/>
      <c r="E614" s="92"/>
      <c r="F614" s="92"/>
    </row>
    <row r="615" spans="4:6" ht="15.75" customHeight="1">
      <c r="D615" s="92"/>
      <c r="E615" s="92"/>
      <c r="F615" s="92"/>
    </row>
    <row r="616" spans="4:6" ht="15.75" customHeight="1">
      <c r="D616" s="92"/>
      <c r="E616" s="92"/>
      <c r="F616" s="92"/>
    </row>
    <row r="617" spans="4:6" ht="15.75" customHeight="1">
      <c r="D617" s="92"/>
      <c r="E617" s="92"/>
      <c r="F617" s="92"/>
    </row>
    <row r="618" spans="4:6" ht="15.75" customHeight="1">
      <c r="D618" s="92"/>
      <c r="E618" s="92"/>
      <c r="F618" s="92"/>
    </row>
    <row r="619" spans="4:6" ht="15.75" customHeight="1">
      <c r="D619" s="92"/>
      <c r="E619" s="92"/>
      <c r="F619" s="92"/>
    </row>
    <row r="620" spans="4:6" ht="15.75" customHeight="1">
      <c r="D620" s="92"/>
      <c r="E620" s="92"/>
      <c r="F620" s="92"/>
    </row>
    <row r="621" spans="4:6" ht="15.75" customHeight="1">
      <c r="D621" s="92"/>
      <c r="E621" s="92"/>
      <c r="F621" s="92"/>
    </row>
    <row r="622" spans="4:6" ht="15.75" customHeight="1">
      <c r="D622" s="92"/>
      <c r="E622" s="92"/>
      <c r="F622" s="92"/>
    </row>
    <row r="623" spans="4:6" ht="15.75" customHeight="1">
      <c r="D623" s="92"/>
      <c r="E623" s="92"/>
      <c r="F623" s="92"/>
    </row>
    <row r="624" spans="4:6" ht="15.75" customHeight="1">
      <c r="D624" s="92"/>
      <c r="E624" s="92"/>
      <c r="F624" s="92"/>
    </row>
    <row r="625" spans="4:6" ht="15.75" customHeight="1">
      <c r="D625" s="92"/>
      <c r="E625" s="92"/>
      <c r="F625" s="92"/>
    </row>
    <row r="626" spans="4:6" ht="15.75" customHeight="1">
      <c r="D626" s="92"/>
      <c r="E626" s="92"/>
      <c r="F626" s="92"/>
    </row>
    <row r="627" spans="4:6" ht="15.75" customHeight="1">
      <c r="D627" s="92"/>
      <c r="E627" s="92"/>
      <c r="F627" s="92"/>
    </row>
    <row r="628" spans="4:6" ht="15.75" customHeight="1">
      <c r="D628" s="92"/>
      <c r="E628" s="92"/>
      <c r="F628" s="92"/>
    </row>
    <row r="629" spans="4:6" ht="15.75" customHeight="1">
      <c r="D629" s="92"/>
      <c r="E629" s="92"/>
      <c r="F629" s="92"/>
    </row>
    <row r="630" spans="4:6" ht="15.75" customHeight="1">
      <c r="D630" s="92"/>
      <c r="E630" s="92"/>
      <c r="F630" s="92"/>
    </row>
    <row r="631" spans="4:6" ht="15.75" customHeight="1">
      <c r="D631" s="92"/>
      <c r="E631" s="92"/>
      <c r="F631" s="92"/>
    </row>
    <row r="632" spans="4:6" ht="15.75" customHeight="1">
      <c r="D632" s="92"/>
      <c r="E632" s="92"/>
      <c r="F632" s="92"/>
    </row>
    <row r="633" spans="4:6" ht="15.75" customHeight="1">
      <c r="D633" s="92"/>
      <c r="E633" s="92"/>
      <c r="F633" s="92"/>
    </row>
    <row r="634" spans="4:6" ht="15.75" customHeight="1">
      <c r="D634" s="92"/>
      <c r="E634" s="92"/>
      <c r="F634" s="92"/>
    </row>
    <row r="635" spans="4:6" ht="15.75" customHeight="1">
      <c r="D635" s="92"/>
      <c r="E635" s="92"/>
      <c r="F635" s="92"/>
    </row>
    <row r="636" spans="4:6" ht="15.75" customHeight="1">
      <c r="D636" s="92"/>
      <c r="E636" s="92"/>
      <c r="F636" s="92"/>
    </row>
    <row r="637" spans="4:6" ht="15.75" customHeight="1">
      <c r="D637" s="92"/>
      <c r="E637" s="92"/>
      <c r="F637" s="92"/>
    </row>
    <row r="638" spans="4:6" ht="15.75" customHeight="1">
      <c r="D638" s="92"/>
      <c r="E638" s="92"/>
      <c r="F638" s="92"/>
    </row>
    <row r="639" spans="4:6" ht="15.75" customHeight="1">
      <c r="D639" s="92"/>
      <c r="E639" s="92"/>
      <c r="F639" s="92"/>
    </row>
    <row r="640" spans="4:6" ht="15.75" customHeight="1">
      <c r="D640" s="92"/>
      <c r="E640" s="92"/>
      <c r="F640" s="92"/>
    </row>
    <row r="641" spans="4:6" ht="15.75" customHeight="1">
      <c r="D641" s="92"/>
      <c r="E641" s="92"/>
      <c r="F641" s="92"/>
    </row>
    <row r="642" spans="4:6" ht="15.75" customHeight="1">
      <c r="D642" s="92"/>
      <c r="E642" s="92"/>
      <c r="F642" s="92"/>
    </row>
    <row r="643" spans="4:6" ht="15.75" customHeight="1">
      <c r="D643" s="92"/>
      <c r="E643" s="92"/>
      <c r="F643" s="92"/>
    </row>
    <row r="644" spans="4:6" ht="15.75" customHeight="1">
      <c r="D644" s="92"/>
      <c r="E644" s="92"/>
      <c r="F644" s="92"/>
    </row>
    <row r="645" spans="4:6" ht="15.75" customHeight="1">
      <c r="D645" s="92"/>
      <c r="E645" s="92"/>
      <c r="F645" s="92"/>
    </row>
    <row r="646" spans="4:6" ht="15.75" customHeight="1">
      <c r="D646" s="92"/>
      <c r="E646" s="92"/>
      <c r="F646" s="92"/>
    </row>
    <row r="647" spans="4:6" ht="15.75" customHeight="1">
      <c r="D647" s="92"/>
      <c r="E647" s="92"/>
      <c r="F647" s="92"/>
    </row>
    <row r="648" spans="4:6" ht="15.75" customHeight="1">
      <c r="D648" s="92"/>
      <c r="E648" s="92"/>
      <c r="F648" s="92"/>
    </row>
    <row r="649" spans="4:6" ht="15.75" customHeight="1">
      <c r="D649" s="92"/>
      <c r="E649" s="92"/>
      <c r="F649" s="92"/>
    </row>
    <row r="650" spans="4:6" ht="15.75" customHeight="1">
      <c r="D650" s="92"/>
      <c r="E650" s="92"/>
      <c r="F650" s="92"/>
    </row>
    <row r="651" spans="4:6" ht="15.75" customHeight="1">
      <c r="D651" s="92"/>
      <c r="E651" s="92"/>
      <c r="F651" s="92"/>
    </row>
    <row r="652" spans="4:6" ht="15.75" customHeight="1">
      <c r="D652" s="92"/>
      <c r="E652" s="92"/>
      <c r="F652" s="92"/>
    </row>
    <row r="653" spans="4:6" ht="15.75" customHeight="1">
      <c r="D653" s="92"/>
      <c r="E653" s="92"/>
      <c r="F653" s="92"/>
    </row>
    <row r="654" spans="4:6" ht="15.75" customHeight="1">
      <c r="D654" s="92"/>
      <c r="E654" s="92"/>
      <c r="F654" s="92"/>
    </row>
    <row r="655" spans="4:6" ht="15.75" customHeight="1">
      <c r="D655" s="92"/>
      <c r="E655" s="92"/>
      <c r="F655" s="92"/>
    </row>
    <row r="656" spans="4:6" ht="15.75" customHeight="1">
      <c r="D656" s="92"/>
      <c r="E656" s="92"/>
      <c r="F656" s="92"/>
    </row>
    <row r="657" spans="4:6" ht="15.75" customHeight="1">
      <c r="D657" s="92"/>
      <c r="E657" s="92"/>
      <c r="F657" s="92"/>
    </row>
    <row r="658" spans="4:6" ht="15.75" customHeight="1">
      <c r="D658" s="92"/>
      <c r="E658" s="92"/>
      <c r="F658" s="92"/>
    </row>
    <row r="659" spans="4:6" ht="15.75" customHeight="1">
      <c r="D659" s="92"/>
      <c r="E659" s="92"/>
      <c r="F659" s="92"/>
    </row>
    <row r="660" spans="4:6" ht="15.75" customHeight="1">
      <c r="D660" s="92"/>
      <c r="E660" s="92"/>
      <c r="F660" s="92"/>
    </row>
    <row r="661" spans="4:6" ht="15.75" customHeight="1">
      <c r="D661" s="92"/>
      <c r="E661" s="92"/>
      <c r="F661" s="92"/>
    </row>
    <row r="662" spans="4:6" ht="15.75" customHeight="1">
      <c r="D662" s="92"/>
      <c r="E662" s="92"/>
      <c r="F662" s="92"/>
    </row>
    <row r="663" spans="4:6" ht="15.75" customHeight="1">
      <c r="D663" s="92"/>
      <c r="E663" s="92"/>
      <c r="F663" s="92"/>
    </row>
    <row r="664" spans="4:6" ht="15.75" customHeight="1">
      <c r="D664" s="92"/>
      <c r="E664" s="92"/>
      <c r="F664" s="92"/>
    </row>
    <row r="665" spans="4:6" ht="15.75" customHeight="1">
      <c r="D665" s="92"/>
      <c r="E665" s="92"/>
      <c r="F665" s="92"/>
    </row>
    <row r="666" spans="4:6" ht="15.75" customHeight="1">
      <c r="D666" s="92"/>
      <c r="E666" s="92"/>
      <c r="F666" s="92"/>
    </row>
    <row r="667" spans="4:6" ht="15.75" customHeight="1">
      <c r="D667" s="92"/>
      <c r="E667" s="92"/>
      <c r="F667" s="92"/>
    </row>
    <row r="668" spans="4:6" ht="15.75" customHeight="1">
      <c r="D668" s="92"/>
      <c r="E668" s="92"/>
      <c r="F668" s="92"/>
    </row>
    <row r="669" spans="4:6" ht="15.75" customHeight="1">
      <c r="D669" s="92"/>
      <c r="E669" s="92"/>
      <c r="F669" s="92"/>
    </row>
    <row r="670" spans="4:6" ht="15.75" customHeight="1">
      <c r="D670" s="92"/>
      <c r="E670" s="92"/>
      <c r="F670" s="92"/>
    </row>
    <row r="671" spans="4:6" ht="15.75" customHeight="1">
      <c r="D671" s="92"/>
      <c r="E671" s="92"/>
      <c r="F671" s="92"/>
    </row>
    <row r="672" spans="4:6" ht="15.75" customHeight="1">
      <c r="D672" s="92"/>
      <c r="E672" s="92"/>
      <c r="F672" s="92"/>
    </row>
    <row r="673" spans="4:6" ht="15.75" customHeight="1">
      <c r="D673" s="92"/>
      <c r="E673" s="92"/>
      <c r="F673" s="92"/>
    </row>
    <row r="674" spans="4:6" ht="15.75" customHeight="1">
      <c r="D674" s="92"/>
      <c r="E674" s="92"/>
      <c r="F674" s="92"/>
    </row>
    <row r="675" spans="4:6" ht="15.75" customHeight="1">
      <c r="D675" s="92"/>
      <c r="E675" s="92"/>
      <c r="F675" s="92"/>
    </row>
    <row r="676" spans="4:6" ht="15.75" customHeight="1">
      <c r="D676" s="92"/>
      <c r="E676" s="92"/>
      <c r="F676" s="92"/>
    </row>
    <row r="677" spans="4:6" ht="15.75" customHeight="1">
      <c r="D677" s="92"/>
      <c r="E677" s="92"/>
      <c r="F677" s="92"/>
    </row>
    <row r="678" spans="4:6" ht="15.75" customHeight="1">
      <c r="D678" s="92"/>
      <c r="E678" s="92"/>
      <c r="F678" s="92"/>
    </row>
    <row r="679" spans="4:6" ht="15.75" customHeight="1">
      <c r="D679" s="92"/>
      <c r="E679" s="92"/>
      <c r="F679" s="92"/>
    </row>
    <row r="680" spans="4:6" ht="15.75" customHeight="1">
      <c r="D680" s="92"/>
      <c r="E680" s="92"/>
      <c r="F680" s="92"/>
    </row>
    <row r="681" spans="4:6" ht="15.75" customHeight="1">
      <c r="D681" s="92"/>
      <c r="E681" s="92"/>
      <c r="F681" s="92"/>
    </row>
    <row r="682" spans="4:6" ht="15.75" customHeight="1">
      <c r="D682" s="92"/>
      <c r="E682" s="92"/>
      <c r="F682" s="92"/>
    </row>
    <row r="683" spans="4:6" ht="15.75" customHeight="1">
      <c r="D683" s="92"/>
      <c r="E683" s="92"/>
      <c r="F683" s="92"/>
    </row>
    <row r="684" spans="4:6" ht="15.75" customHeight="1">
      <c r="D684" s="92"/>
      <c r="E684" s="92"/>
      <c r="F684" s="92"/>
    </row>
    <row r="685" spans="4:6" ht="15.75" customHeight="1">
      <c r="D685" s="92"/>
      <c r="E685" s="92"/>
      <c r="F685" s="92"/>
    </row>
    <row r="686" spans="4:6" ht="15.75" customHeight="1">
      <c r="D686" s="92"/>
      <c r="E686" s="92"/>
      <c r="F686" s="92"/>
    </row>
    <row r="687" spans="4:6" ht="15.75" customHeight="1">
      <c r="D687" s="92"/>
      <c r="E687" s="92"/>
      <c r="F687" s="92"/>
    </row>
    <row r="688" spans="4:6" ht="15.75" customHeight="1">
      <c r="D688" s="92"/>
      <c r="E688" s="92"/>
      <c r="F688" s="92"/>
    </row>
    <row r="689" spans="4:6" ht="15.75" customHeight="1">
      <c r="D689" s="92"/>
      <c r="E689" s="92"/>
      <c r="F689" s="92"/>
    </row>
    <row r="690" spans="4:6" ht="15.75" customHeight="1">
      <c r="D690" s="92"/>
      <c r="E690" s="92"/>
      <c r="F690" s="92"/>
    </row>
    <row r="691" spans="4:6" ht="15.75" customHeight="1">
      <c r="D691" s="92"/>
      <c r="E691" s="92"/>
      <c r="F691" s="92"/>
    </row>
    <row r="692" spans="4:6" ht="15.75" customHeight="1">
      <c r="D692" s="92"/>
      <c r="E692" s="92"/>
      <c r="F692" s="92"/>
    </row>
    <row r="693" spans="4:6" ht="15.75" customHeight="1">
      <c r="D693" s="92"/>
      <c r="E693" s="92"/>
      <c r="F693" s="92"/>
    </row>
    <row r="694" spans="4:6" ht="15.75" customHeight="1">
      <c r="D694" s="92"/>
      <c r="E694" s="92"/>
      <c r="F694" s="92"/>
    </row>
    <row r="695" spans="4:6" ht="15.75" customHeight="1">
      <c r="D695" s="92"/>
      <c r="E695" s="92"/>
      <c r="F695" s="92"/>
    </row>
    <row r="696" spans="4:6" ht="15.75" customHeight="1">
      <c r="D696" s="92"/>
      <c r="E696" s="92"/>
      <c r="F696" s="92"/>
    </row>
    <row r="697" spans="4:6" ht="15.75" customHeight="1">
      <c r="D697" s="92"/>
      <c r="E697" s="92"/>
      <c r="F697" s="92"/>
    </row>
    <row r="698" spans="4:6" ht="15.75" customHeight="1">
      <c r="D698" s="92"/>
      <c r="E698" s="92"/>
      <c r="F698" s="92"/>
    </row>
    <row r="699" spans="4:6" ht="15.75" customHeight="1">
      <c r="D699" s="92"/>
      <c r="E699" s="92"/>
      <c r="F699" s="92"/>
    </row>
    <row r="700" spans="4:6" ht="15.75" customHeight="1">
      <c r="D700" s="92"/>
      <c r="E700" s="92"/>
      <c r="F700" s="92"/>
    </row>
    <row r="701" spans="4:6" ht="15.75" customHeight="1">
      <c r="D701" s="92"/>
      <c r="E701" s="92"/>
      <c r="F701" s="92"/>
    </row>
    <row r="702" spans="4:6" ht="15.75" customHeight="1">
      <c r="D702" s="92"/>
      <c r="E702" s="92"/>
      <c r="F702" s="92"/>
    </row>
    <row r="703" spans="4:6" ht="15.75" customHeight="1">
      <c r="D703" s="92"/>
      <c r="E703" s="92"/>
      <c r="F703" s="92"/>
    </row>
    <row r="704" spans="4:6" ht="15.75" customHeight="1">
      <c r="D704" s="92"/>
      <c r="E704" s="92"/>
      <c r="F704" s="92"/>
    </row>
    <row r="705" spans="4:6" ht="15.75" customHeight="1">
      <c r="D705" s="92"/>
      <c r="E705" s="92"/>
      <c r="F705" s="92"/>
    </row>
    <row r="706" spans="4:6" ht="15.75" customHeight="1">
      <c r="D706" s="92"/>
      <c r="E706" s="92"/>
      <c r="F706" s="92"/>
    </row>
    <row r="707" spans="4:6" ht="15.75" customHeight="1">
      <c r="D707" s="92"/>
      <c r="E707" s="92"/>
      <c r="F707" s="92"/>
    </row>
    <row r="708" spans="4:6" ht="15.75" customHeight="1">
      <c r="D708" s="92"/>
      <c r="E708" s="92"/>
      <c r="F708" s="92"/>
    </row>
    <row r="709" spans="4:6" ht="15.75" customHeight="1">
      <c r="D709" s="92"/>
      <c r="E709" s="92"/>
      <c r="F709" s="92"/>
    </row>
    <row r="710" spans="4:6" ht="15.75" customHeight="1">
      <c r="D710" s="92"/>
      <c r="E710" s="92"/>
      <c r="F710" s="92"/>
    </row>
    <row r="711" spans="4:6" ht="15.75" customHeight="1">
      <c r="D711" s="92"/>
      <c r="E711" s="92"/>
      <c r="F711" s="92"/>
    </row>
    <row r="712" spans="4:6" ht="15.75" customHeight="1">
      <c r="D712" s="92"/>
      <c r="E712" s="92"/>
      <c r="F712" s="92"/>
    </row>
    <row r="713" spans="4:6" ht="15.75" customHeight="1">
      <c r="D713" s="92"/>
      <c r="E713" s="92"/>
      <c r="F713" s="92"/>
    </row>
    <row r="714" spans="4:6" ht="15.75" customHeight="1">
      <c r="D714" s="92"/>
      <c r="E714" s="92"/>
      <c r="F714" s="92"/>
    </row>
    <row r="715" spans="4:6" ht="15.75" customHeight="1">
      <c r="D715" s="92"/>
      <c r="E715" s="92"/>
      <c r="F715" s="92"/>
    </row>
    <row r="716" spans="4:6" ht="15.75" customHeight="1">
      <c r="D716" s="92"/>
      <c r="E716" s="92"/>
      <c r="F716" s="92"/>
    </row>
    <row r="717" spans="4:6" ht="15.75" customHeight="1">
      <c r="D717" s="92"/>
      <c r="E717" s="92"/>
      <c r="F717" s="92"/>
    </row>
    <row r="718" spans="4:6" ht="15.75" customHeight="1">
      <c r="D718" s="92"/>
      <c r="E718" s="92"/>
      <c r="F718" s="92"/>
    </row>
    <row r="719" spans="4:6" ht="15.75" customHeight="1">
      <c r="D719" s="92"/>
      <c r="E719" s="92"/>
      <c r="F719" s="92"/>
    </row>
    <row r="720" spans="4:6" ht="15.75" customHeight="1">
      <c r="D720" s="92"/>
      <c r="E720" s="92"/>
      <c r="F720" s="92"/>
    </row>
    <row r="721" spans="4:6" ht="15.75" customHeight="1">
      <c r="D721" s="92"/>
      <c r="E721" s="92"/>
      <c r="F721" s="92"/>
    </row>
    <row r="722" spans="4:6" ht="15.75" customHeight="1">
      <c r="D722" s="92"/>
      <c r="E722" s="92"/>
      <c r="F722" s="92"/>
    </row>
    <row r="723" spans="4:6" ht="15.75" customHeight="1">
      <c r="D723" s="92"/>
      <c r="E723" s="92"/>
      <c r="F723" s="92"/>
    </row>
    <row r="724" spans="4:6" ht="15.75" customHeight="1">
      <c r="D724" s="92"/>
      <c r="E724" s="92"/>
      <c r="F724" s="92"/>
    </row>
    <row r="725" spans="4:6" ht="15.75" customHeight="1">
      <c r="D725" s="92"/>
      <c r="E725" s="92"/>
      <c r="F725" s="92"/>
    </row>
    <row r="726" spans="4:6" ht="15.75" customHeight="1">
      <c r="D726" s="92"/>
      <c r="E726" s="92"/>
      <c r="F726" s="92"/>
    </row>
    <row r="727" spans="4:6" ht="15.75" customHeight="1">
      <c r="D727" s="92"/>
      <c r="E727" s="92"/>
      <c r="F727" s="92"/>
    </row>
    <row r="728" spans="4:6" ht="15.75" customHeight="1">
      <c r="D728" s="92"/>
      <c r="E728" s="92"/>
      <c r="F728" s="92"/>
    </row>
    <row r="729" spans="4:6" ht="15.75" customHeight="1">
      <c r="D729" s="92"/>
      <c r="E729" s="92"/>
      <c r="F729" s="92"/>
    </row>
    <row r="730" spans="4:6" ht="15.75" customHeight="1">
      <c r="D730" s="92"/>
      <c r="E730" s="92"/>
      <c r="F730" s="92"/>
    </row>
    <row r="731" spans="4:6" ht="15.75" customHeight="1">
      <c r="D731" s="92"/>
      <c r="E731" s="92"/>
      <c r="F731" s="92"/>
    </row>
    <row r="732" spans="4:6" ht="15.75" customHeight="1">
      <c r="D732" s="92"/>
      <c r="E732" s="92"/>
      <c r="F732" s="92"/>
    </row>
    <row r="733" spans="4:6" ht="15.75" customHeight="1">
      <c r="D733" s="92"/>
      <c r="E733" s="92"/>
      <c r="F733" s="92"/>
    </row>
    <row r="734" spans="4:6" ht="15.75" customHeight="1">
      <c r="D734" s="92"/>
      <c r="E734" s="92"/>
      <c r="F734" s="92"/>
    </row>
    <row r="735" spans="4:6" ht="15.75" customHeight="1">
      <c r="D735" s="92"/>
      <c r="E735" s="92"/>
      <c r="F735" s="92"/>
    </row>
    <row r="736" spans="4:6" ht="15.75" customHeight="1">
      <c r="D736" s="92"/>
      <c r="E736" s="92"/>
      <c r="F736" s="92"/>
    </row>
    <row r="737" spans="4:6" ht="15.75" customHeight="1">
      <c r="D737" s="92"/>
      <c r="E737" s="92"/>
      <c r="F737" s="92"/>
    </row>
    <row r="738" spans="4:6" ht="15.75" customHeight="1">
      <c r="D738" s="92"/>
      <c r="E738" s="92"/>
      <c r="F738" s="92"/>
    </row>
    <row r="739" spans="4:6" ht="15.75" customHeight="1">
      <c r="D739" s="92"/>
      <c r="E739" s="92"/>
      <c r="F739" s="92"/>
    </row>
    <row r="740" spans="4:6" ht="15.75" customHeight="1">
      <c r="D740" s="92"/>
      <c r="E740" s="92"/>
      <c r="F740" s="92"/>
    </row>
    <row r="741" spans="4:6" ht="15.75" customHeight="1">
      <c r="D741" s="92"/>
      <c r="E741" s="92"/>
      <c r="F741" s="92"/>
    </row>
    <row r="742" spans="4:6" ht="15.75" customHeight="1">
      <c r="D742" s="92"/>
      <c r="E742" s="92"/>
      <c r="F742" s="92"/>
    </row>
    <row r="743" spans="4:6" ht="15.75" customHeight="1">
      <c r="D743" s="92"/>
      <c r="E743" s="92"/>
      <c r="F743" s="92"/>
    </row>
    <row r="744" spans="4:6" ht="15.75" customHeight="1">
      <c r="D744" s="92"/>
      <c r="E744" s="92"/>
      <c r="F744" s="92"/>
    </row>
    <row r="745" spans="4:6" ht="15.75" customHeight="1">
      <c r="D745" s="92"/>
      <c r="E745" s="92"/>
      <c r="F745" s="92"/>
    </row>
    <row r="746" spans="4:6" ht="15.75" customHeight="1">
      <c r="D746" s="92"/>
      <c r="E746" s="92"/>
      <c r="F746" s="92"/>
    </row>
    <row r="747" spans="4:6" ht="15.75" customHeight="1">
      <c r="D747" s="92"/>
      <c r="E747" s="92"/>
      <c r="F747" s="92"/>
    </row>
    <row r="748" spans="4:6" ht="15.75" customHeight="1">
      <c r="D748" s="92"/>
      <c r="E748" s="92"/>
      <c r="F748" s="92"/>
    </row>
    <row r="749" spans="4:6" ht="15.75" customHeight="1">
      <c r="D749" s="92"/>
      <c r="E749" s="92"/>
      <c r="F749" s="92"/>
    </row>
    <row r="750" spans="4:6" ht="15.75" customHeight="1">
      <c r="D750" s="92"/>
      <c r="E750" s="92"/>
      <c r="F750" s="92"/>
    </row>
    <row r="751" spans="4:6" ht="15.75" customHeight="1">
      <c r="D751" s="92"/>
      <c r="E751" s="92"/>
      <c r="F751" s="92"/>
    </row>
    <row r="752" spans="4:6" ht="15.75" customHeight="1">
      <c r="D752" s="92"/>
      <c r="E752" s="92"/>
      <c r="F752" s="92"/>
    </row>
    <row r="753" spans="4:6" ht="15.75" customHeight="1">
      <c r="D753" s="92"/>
      <c r="E753" s="92"/>
      <c r="F753" s="92"/>
    </row>
    <row r="754" spans="4:6" ht="15.75" customHeight="1">
      <c r="D754" s="92"/>
      <c r="E754" s="92"/>
      <c r="F754" s="92"/>
    </row>
    <row r="755" spans="4:6" ht="15.75" customHeight="1">
      <c r="D755" s="92"/>
      <c r="E755" s="92"/>
      <c r="F755" s="92"/>
    </row>
    <row r="756" spans="4:6" ht="15.75" customHeight="1">
      <c r="D756" s="92"/>
      <c r="E756" s="92"/>
      <c r="F756" s="92"/>
    </row>
    <row r="757" spans="4:6" ht="15.75" customHeight="1">
      <c r="D757" s="92"/>
      <c r="E757" s="92"/>
      <c r="F757" s="92"/>
    </row>
    <row r="758" spans="4:6" ht="15.75" customHeight="1">
      <c r="D758" s="92"/>
      <c r="E758" s="92"/>
      <c r="F758" s="92"/>
    </row>
    <row r="759" spans="4:6" ht="15.75" customHeight="1">
      <c r="D759" s="92"/>
      <c r="E759" s="92"/>
      <c r="F759" s="92"/>
    </row>
    <row r="760" spans="4:6" ht="15.75" customHeight="1">
      <c r="D760" s="92"/>
      <c r="E760" s="92"/>
      <c r="F760" s="92"/>
    </row>
    <row r="761" spans="4:6" ht="15.75" customHeight="1">
      <c r="D761" s="92"/>
      <c r="E761" s="92"/>
      <c r="F761" s="92"/>
    </row>
    <row r="762" spans="4:6" ht="15.75" customHeight="1">
      <c r="D762" s="92"/>
      <c r="E762" s="92"/>
      <c r="F762" s="92"/>
    </row>
    <row r="763" spans="4:6" ht="15.75" customHeight="1">
      <c r="D763" s="92"/>
      <c r="E763" s="92"/>
      <c r="F763" s="92"/>
    </row>
    <row r="764" spans="4:6" ht="15.75" customHeight="1">
      <c r="D764" s="92"/>
      <c r="E764" s="92"/>
      <c r="F764" s="92"/>
    </row>
    <row r="765" spans="4:6" ht="15.75" customHeight="1">
      <c r="D765" s="92"/>
      <c r="E765" s="92"/>
      <c r="F765" s="92"/>
    </row>
    <row r="766" spans="4:6" ht="15.75" customHeight="1">
      <c r="D766" s="92"/>
      <c r="E766" s="92"/>
      <c r="F766" s="92"/>
    </row>
    <row r="767" spans="4:6" ht="15.75" customHeight="1">
      <c r="D767" s="92"/>
      <c r="E767" s="92"/>
      <c r="F767" s="92"/>
    </row>
    <row r="768" spans="4:6" ht="15.75" customHeight="1">
      <c r="D768" s="92"/>
      <c r="E768" s="92"/>
      <c r="F768" s="92"/>
    </row>
    <row r="769" spans="4:6" ht="15.75" customHeight="1">
      <c r="D769" s="92"/>
      <c r="E769" s="92"/>
      <c r="F769" s="92"/>
    </row>
    <row r="770" spans="4:6" ht="15.75" customHeight="1">
      <c r="D770" s="92"/>
      <c r="E770" s="92"/>
      <c r="F770" s="92"/>
    </row>
    <row r="771" spans="4:6" ht="15.75" customHeight="1">
      <c r="D771" s="92"/>
      <c r="E771" s="92"/>
      <c r="F771" s="92"/>
    </row>
    <row r="772" spans="4:6" ht="15.75" customHeight="1">
      <c r="D772" s="92"/>
      <c r="E772" s="92"/>
      <c r="F772" s="92"/>
    </row>
    <row r="773" spans="4:6" ht="15.75" customHeight="1">
      <c r="D773" s="92"/>
      <c r="E773" s="92"/>
      <c r="F773" s="92"/>
    </row>
    <row r="774" spans="4:6" ht="15.75" customHeight="1">
      <c r="D774" s="92"/>
      <c r="E774" s="92"/>
      <c r="F774" s="92"/>
    </row>
    <row r="775" spans="4:6" ht="15.75" customHeight="1">
      <c r="D775" s="92"/>
      <c r="E775" s="92"/>
      <c r="F775" s="92"/>
    </row>
    <row r="776" spans="4:6" ht="15.75" customHeight="1">
      <c r="D776" s="92"/>
      <c r="E776" s="92"/>
      <c r="F776" s="92"/>
    </row>
    <row r="777" spans="4:6" ht="15.75" customHeight="1">
      <c r="D777" s="92"/>
      <c r="E777" s="92"/>
      <c r="F777" s="92"/>
    </row>
    <row r="778" spans="4:6" ht="15.75" customHeight="1">
      <c r="D778" s="92"/>
      <c r="E778" s="92"/>
      <c r="F778" s="92"/>
    </row>
    <row r="779" spans="4:6" ht="15.75" customHeight="1">
      <c r="D779" s="92"/>
      <c r="E779" s="92"/>
      <c r="F779" s="92"/>
    </row>
    <row r="780" spans="4:6" ht="15.75" customHeight="1">
      <c r="D780" s="92"/>
      <c r="E780" s="92"/>
      <c r="F780" s="92"/>
    </row>
    <row r="781" spans="4:6" ht="15.75" customHeight="1">
      <c r="D781" s="92"/>
      <c r="E781" s="92"/>
      <c r="F781" s="92"/>
    </row>
    <row r="782" spans="4:6" ht="15.75" customHeight="1">
      <c r="D782" s="92"/>
      <c r="E782" s="92"/>
      <c r="F782" s="92"/>
    </row>
    <row r="783" spans="4:6" ht="15.75" customHeight="1">
      <c r="D783" s="92"/>
      <c r="E783" s="92"/>
      <c r="F783" s="92"/>
    </row>
    <row r="784" spans="4:6" ht="15.75" customHeight="1">
      <c r="D784" s="92"/>
      <c r="E784" s="92"/>
      <c r="F784" s="92"/>
    </row>
    <row r="785" spans="4:6" ht="15.75" customHeight="1">
      <c r="D785" s="92"/>
      <c r="E785" s="92"/>
      <c r="F785" s="92"/>
    </row>
    <row r="786" spans="4:6" ht="15.75" customHeight="1">
      <c r="D786" s="92"/>
      <c r="E786" s="92"/>
      <c r="F786" s="92"/>
    </row>
    <row r="787" spans="4:6" ht="15.75" customHeight="1">
      <c r="D787" s="92"/>
      <c r="E787" s="92"/>
      <c r="F787" s="92"/>
    </row>
    <row r="788" spans="4:6" ht="15.75" customHeight="1">
      <c r="D788" s="92"/>
      <c r="E788" s="92"/>
      <c r="F788" s="92"/>
    </row>
    <row r="789" spans="4:6" ht="15.75" customHeight="1">
      <c r="D789" s="92"/>
      <c r="E789" s="92"/>
      <c r="F789" s="92"/>
    </row>
    <row r="790" spans="4:6" ht="15.75" customHeight="1">
      <c r="D790" s="92"/>
      <c r="E790" s="92"/>
      <c r="F790" s="92"/>
    </row>
    <row r="791" spans="4:6" ht="15.75" customHeight="1">
      <c r="D791" s="92"/>
      <c r="E791" s="92"/>
      <c r="F791" s="92"/>
    </row>
    <row r="792" spans="4:6" ht="15.75" customHeight="1">
      <c r="D792" s="92"/>
      <c r="E792" s="92"/>
      <c r="F792" s="92"/>
    </row>
    <row r="793" spans="4:6" ht="15.75" customHeight="1">
      <c r="D793" s="92"/>
      <c r="E793" s="92"/>
      <c r="F793" s="92"/>
    </row>
    <row r="794" spans="4:6" ht="15.75" customHeight="1">
      <c r="D794" s="92"/>
      <c r="E794" s="92"/>
      <c r="F794" s="92"/>
    </row>
    <row r="795" spans="4:6" ht="15.75" customHeight="1">
      <c r="D795" s="92"/>
      <c r="E795" s="92"/>
      <c r="F795" s="92"/>
    </row>
    <row r="796" spans="4:6" ht="15.75" customHeight="1">
      <c r="D796" s="92"/>
      <c r="E796" s="92"/>
      <c r="F796" s="92"/>
    </row>
    <row r="797" spans="4:6" ht="15.75" customHeight="1">
      <c r="D797" s="92"/>
      <c r="E797" s="92"/>
      <c r="F797" s="92"/>
    </row>
    <row r="798" spans="4:6" ht="15.75" customHeight="1">
      <c r="D798" s="92"/>
      <c r="E798" s="92"/>
      <c r="F798" s="92"/>
    </row>
    <row r="799" spans="4:6" ht="15.75" customHeight="1">
      <c r="D799" s="92"/>
      <c r="E799" s="92"/>
      <c r="F799" s="92"/>
    </row>
    <row r="800" spans="4:6" ht="15.75" customHeight="1">
      <c r="D800" s="92"/>
      <c r="E800" s="92"/>
      <c r="F800" s="92"/>
    </row>
    <row r="801" spans="4:6" ht="15.75" customHeight="1">
      <c r="D801" s="92"/>
      <c r="E801" s="92"/>
      <c r="F801" s="92"/>
    </row>
    <row r="802" spans="4:6" ht="15.75" customHeight="1">
      <c r="D802" s="92"/>
      <c r="E802" s="92"/>
      <c r="F802" s="92"/>
    </row>
    <row r="803" spans="4:6" ht="15.75" customHeight="1">
      <c r="D803" s="92"/>
      <c r="E803" s="92"/>
      <c r="F803" s="92"/>
    </row>
    <row r="804" spans="4:6" ht="15.75" customHeight="1">
      <c r="D804" s="92"/>
      <c r="E804" s="92"/>
      <c r="F804" s="92"/>
    </row>
    <row r="805" spans="4:6" ht="15.75" customHeight="1">
      <c r="D805" s="92"/>
      <c r="E805" s="92"/>
      <c r="F805" s="92"/>
    </row>
    <row r="806" spans="4:6" ht="15.75" customHeight="1">
      <c r="D806" s="92"/>
      <c r="E806" s="92"/>
      <c r="F806" s="92"/>
    </row>
    <row r="807" spans="4:6" ht="15.75" customHeight="1">
      <c r="D807" s="92"/>
      <c r="E807" s="92"/>
      <c r="F807" s="92"/>
    </row>
    <row r="808" spans="4:6" ht="15.75" customHeight="1">
      <c r="D808" s="92"/>
      <c r="E808" s="92"/>
      <c r="F808" s="92"/>
    </row>
    <row r="809" spans="4:6" ht="15.75" customHeight="1">
      <c r="D809" s="92"/>
      <c r="E809" s="92"/>
      <c r="F809" s="92"/>
    </row>
    <row r="810" spans="4:6" ht="15.75" customHeight="1">
      <c r="D810" s="92"/>
      <c r="E810" s="92"/>
      <c r="F810" s="92"/>
    </row>
    <row r="811" spans="4:6" ht="15.75" customHeight="1">
      <c r="D811" s="92"/>
      <c r="E811" s="92"/>
      <c r="F811" s="92"/>
    </row>
    <row r="812" spans="4:6" ht="15.75" customHeight="1">
      <c r="D812" s="92"/>
      <c r="E812" s="92"/>
      <c r="F812" s="92"/>
    </row>
    <row r="813" spans="4:6" ht="15.75" customHeight="1">
      <c r="D813" s="92"/>
      <c r="E813" s="92"/>
      <c r="F813" s="92"/>
    </row>
    <row r="814" spans="4:6" ht="15.75" customHeight="1">
      <c r="D814" s="92"/>
      <c r="E814" s="92"/>
      <c r="F814" s="92"/>
    </row>
    <row r="815" spans="4:6" ht="15.75" customHeight="1">
      <c r="D815" s="92"/>
      <c r="E815" s="92"/>
      <c r="F815" s="92"/>
    </row>
    <row r="816" spans="4:6" ht="15.75" customHeight="1">
      <c r="D816" s="92"/>
      <c r="E816" s="92"/>
      <c r="F816" s="92"/>
    </row>
    <row r="817" spans="4:6" ht="15.75" customHeight="1">
      <c r="D817" s="92"/>
      <c r="E817" s="92"/>
      <c r="F817" s="92"/>
    </row>
    <row r="818" spans="4:6" ht="15.75" customHeight="1">
      <c r="D818" s="92"/>
      <c r="E818" s="92"/>
      <c r="F818" s="92"/>
    </row>
    <row r="819" spans="4:6" ht="15.75" customHeight="1">
      <c r="D819" s="92"/>
      <c r="E819" s="92"/>
      <c r="F819" s="92"/>
    </row>
    <row r="820" spans="4:6" ht="15.75" customHeight="1">
      <c r="D820" s="92"/>
      <c r="E820" s="92"/>
      <c r="F820" s="92"/>
    </row>
    <row r="821" spans="4:6" ht="15.75" customHeight="1">
      <c r="D821" s="92"/>
      <c r="E821" s="92"/>
      <c r="F821" s="92"/>
    </row>
    <row r="822" spans="4:6" ht="15.75" customHeight="1">
      <c r="D822" s="92"/>
      <c r="E822" s="92"/>
      <c r="F822" s="92"/>
    </row>
    <row r="823" spans="4:6" ht="15.75" customHeight="1">
      <c r="D823" s="92"/>
      <c r="E823" s="92"/>
      <c r="F823" s="92"/>
    </row>
    <row r="824" spans="4:6" ht="15.75" customHeight="1">
      <c r="D824" s="92"/>
      <c r="E824" s="92"/>
      <c r="F824" s="92"/>
    </row>
    <row r="825" spans="4:6" ht="15.75" customHeight="1">
      <c r="D825" s="92"/>
      <c r="E825" s="92"/>
      <c r="F825" s="92"/>
    </row>
    <row r="826" spans="4:6" ht="15.75" customHeight="1">
      <c r="D826" s="92"/>
      <c r="E826" s="92"/>
      <c r="F826" s="92"/>
    </row>
    <row r="827" spans="4:6" ht="15.75" customHeight="1">
      <c r="D827" s="92"/>
      <c r="E827" s="92"/>
      <c r="F827" s="92"/>
    </row>
    <row r="828" spans="4:6" ht="15.75" customHeight="1">
      <c r="D828" s="92"/>
      <c r="E828" s="92"/>
      <c r="F828" s="92"/>
    </row>
    <row r="829" spans="4:6" ht="15.75" customHeight="1">
      <c r="D829" s="92"/>
      <c r="E829" s="92"/>
      <c r="F829" s="92"/>
    </row>
    <row r="830" spans="4:6" ht="15.75" customHeight="1">
      <c r="D830" s="92"/>
      <c r="E830" s="92"/>
      <c r="F830" s="92"/>
    </row>
    <row r="831" spans="4:6" ht="15.75" customHeight="1">
      <c r="D831" s="92"/>
      <c r="E831" s="92"/>
      <c r="F831" s="92"/>
    </row>
    <row r="832" spans="4:6" ht="15.75" customHeight="1">
      <c r="D832" s="92"/>
      <c r="E832" s="92"/>
      <c r="F832" s="92"/>
    </row>
    <row r="833" spans="4:6" ht="15.75" customHeight="1">
      <c r="D833" s="92"/>
      <c r="E833" s="92"/>
      <c r="F833" s="92"/>
    </row>
    <row r="834" spans="4:6" ht="15.75" customHeight="1">
      <c r="D834" s="92"/>
      <c r="E834" s="92"/>
      <c r="F834" s="92"/>
    </row>
    <row r="835" spans="4:6" ht="15.75" customHeight="1">
      <c r="D835" s="92"/>
      <c r="E835" s="92"/>
      <c r="F835" s="92"/>
    </row>
    <row r="836" spans="4:6" ht="15.75" customHeight="1">
      <c r="D836" s="92"/>
      <c r="E836" s="92"/>
      <c r="F836" s="92"/>
    </row>
    <row r="837" spans="4:6" ht="15.75" customHeight="1">
      <c r="D837" s="92"/>
      <c r="E837" s="92"/>
      <c r="F837" s="92"/>
    </row>
    <row r="838" spans="4:6" ht="15.75" customHeight="1">
      <c r="D838" s="92"/>
      <c r="E838" s="92"/>
      <c r="F838" s="92"/>
    </row>
    <row r="839" spans="4:6" ht="15.75" customHeight="1">
      <c r="D839" s="92"/>
      <c r="E839" s="92"/>
      <c r="F839" s="92"/>
    </row>
    <row r="840" spans="4:6" ht="15.75" customHeight="1">
      <c r="D840" s="92"/>
      <c r="E840" s="92"/>
      <c r="F840" s="92"/>
    </row>
    <row r="841" spans="4:6" ht="15.75" customHeight="1">
      <c r="D841" s="92"/>
      <c r="E841" s="92"/>
      <c r="F841" s="92"/>
    </row>
    <row r="842" spans="4:6" ht="15.75" customHeight="1">
      <c r="D842" s="92"/>
      <c r="E842" s="92"/>
      <c r="F842" s="92"/>
    </row>
    <row r="843" spans="4:6" ht="15.75" customHeight="1">
      <c r="D843" s="92"/>
      <c r="E843" s="92"/>
      <c r="F843" s="92"/>
    </row>
    <row r="844" spans="4:6" ht="15.75" customHeight="1">
      <c r="D844" s="92"/>
      <c r="E844" s="92"/>
      <c r="F844" s="92"/>
    </row>
    <row r="845" spans="4:6" ht="15.75" customHeight="1">
      <c r="D845" s="92"/>
      <c r="E845" s="92"/>
      <c r="F845" s="92"/>
    </row>
    <row r="846" spans="4:6" ht="15.75" customHeight="1">
      <c r="D846" s="92"/>
      <c r="E846" s="92"/>
      <c r="F846" s="92"/>
    </row>
    <row r="847" spans="4:6" ht="15.75" customHeight="1">
      <c r="D847" s="92"/>
      <c r="E847" s="92"/>
      <c r="F847" s="92"/>
    </row>
    <row r="848" spans="4:6" ht="15.75" customHeight="1">
      <c r="D848" s="92"/>
      <c r="E848" s="92"/>
      <c r="F848" s="92"/>
    </row>
    <row r="849" spans="4:6" ht="15.75" customHeight="1">
      <c r="D849" s="92"/>
      <c r="E849" s="92"/>
      <c r="F849" s="92"/>
    </row>
    <row r="850" spans="4:6" ht="15.75" customHeight="1">
      <c r="D850" s="92"/>
      <c r="E850" s="92"/>
      <c r="F850" s="92"/>
    </row>
    <row r="851" spans="4:6" ht="15.75" customHeight="1">
      <c r="D851" s="92"/>
      <c r="E851" s="92"/>
      <c r="F851" s="92"/>
    </row>
    <row r="852" spans="4:6" ht="15.75" customHeight="1">
      <c r="D852" s="92"/>
      <c r="E852" s="92"/>
      <c r="F852" s="92"/>
    </row>
    <row r="853" spans="4:6" ht="15.75" customHeight="1">
      <c r="D853" s="92"/>
      <c r="E853" s="92"/>
      <c r="F853" s="92"/>
    </row>
    <row r="854" spans="4:6" ht="15.75" customHeight="1">
      <c r="D854" s="92"/>
      <c r="E854" s="92"/>
      <c r="F854" s="92"/>
    </row>
    <row r="855" spans="4:6" ht="15.75" customHeight="1">
      <c r="D855" s="92"/>
      <c r="E855" s="92"/>
      <c r="F855" s="92"/>
    </row>
    <row r="856" spans="4:6" ht="15.75" customHeight="1">
      <c r="D856" s="92"/>
      <c r="E856" s="92"/>
      <c r="F856" s="92"/>
    </row>
    <row r="857" spans="4:6" ht="15.75" customHeight="1">
      <c r="D857" s="92"/>
      <c r="E857" s="92"/>
      <c r="F857" s="92"/>
    </row>
    <row r="858" spans="4:6" ht="15.75" customHeight="1">
      <c r="D858" s="92"/>
      <c r="E858" s="92"/>
      <c r="F858" s="92"/>
    </row>
    <row r="859" spans="4:6" ht="15.75" customHeight="1">
      <c r="D859" s="92"/>
      <c r="E859" s="92"/>
      <c r="F859" s="92"/>
    </row>
    <row r="860" spans="4:6" ht="15.75" customHeight="1">
      <c r="D860" s="92"/>
      <c r="E860" s="92"/>
      <c r="F860" s="92"/>
    </row>
    <row r="861" spans="4:6" ht="15.75" customHeight="1">
      <c r="D861" s="92"/>
      <c r="E861" s="92"/>
      <c r="F861" s="92"/>
    </row>
    <row r="862" spans="4:6" ht="15.75" customHeight="1">
      <c r="D862" s="92"/>
      <c r="E862" s="92"/>
      <c r="F862" s="92"/>
    </row>
    <row r="863" spans="4:6" ht="15.75" customHeight="1">
      <c r="D863" s="92"/>
      <c r="E863" s="92"/>
      <c r="F863" s="92"/>
    </row>
    <row r="864" spans="4:6" ht="15.75" customHeight="1">
      <c r="D864" s="92"/>
      <c r="E864" s="92"/>
      <c r="F864" s="92"/>
    </row>
    <row r="865" spans="4:6" ht="15.75" customHeight="1">
      <c r="D865" s="92"/>
      <c r="E865" s="92"/>
      <c r="F865" s="92"/>
    </row>
    <row r="866" spans="4:6" ht="15.75" customHeight="1">
      <c r="D866" s="92"/>
      <c r="E866" s="92"/>
      <c r="F866" s="92"/>
    </row>
    <row r="867" spans="4:6" ht="15.75" customHeight="1">
      <c r="D867" s="92"/>
      <c r="E867" s="92"/>
      <c r="F867" s="92"/>
    </row>
    <row r="868" spans="4:6" ht="15.75" customHeight="1">
      <c r="D868" s="92"/>
      <c r="E868" s="92"/>
      <c r="F868" s="92"/>
    </row>
    <row r="869" spans="4:6" ht="15.75" customHeight="1">
      <c r="D869" s="92"/>
      <c r="E869" s="92"/>
      <c r="F869" s="92"/>
    </row>
    <row r="870" spans="4:6" ht="15.75" customHeight="1">
      <c r="D870" s="92"/>
      <c r="E870" s="92"/>
      <c r="F870" s="92"/>
    </row>
    <row r="871" spans="4:6" ht="15.75" customHeight="1">
      <c r="D871" s="92"/>
      <c r="E871" s="92"/>
      <c r="F871" s="92"/>
    </row>
    <row r="872" spans="4:6" ht="15.75" customHeight="1">
      <c r="D872" s="92"/>
      <c r="E872" s="92"/>
      <c r="F872" s="92"/>
    </row>
    <row r="873" spans="4:6" ht="15.75" customHeight="1">
      <c r="D873" s="92"/>
      <c r="E873" s="92"/>
      <c r="F873" s="92"/>
    </row>
    <row r="874" spans="4:6" ht="15.75" customHeight="1">
      <c r="D874" s="92"/>
      <c r="E874" s="92"/>
      <c r="F874" s="92"/>
    </row>
    <row r="875" spans="4:6" ht="15.75" customHeight="1">
      <c r="D875" s="92"/>
      <c r="E875" s="92"/>
      <c r="F875" s="92"/>
    </row>
    <row r="876" spans="4:6" ht="15.75" customHeight="1">
      <c r="D876" s="92"/>
      <c r="E876" s="92"/>
      <c r="F876" s="92"/>
    </row>
    <row r="877" spans="4:6" ht="15.75" customHeight="1">
      <c r="D877" s="92"/>
      <c r="E877" s="92"/>
      <c r="F877" s="92"/>
    </row>
    <row r="878" spans="4:6" ht="15.75" customHeight="1">
      <c r="D878" s="92"/>
      <c r="E878" s="92"/>
      <c r="F878" s="92"/>
    </row>
    <row r="879" spans="4:6" ht="15.75" customHeight="1">
      <c r="D879" s="92"/>
      <c r="E879" s="92"/>
      <c r="F879" s="92"/>
    </row>
    <row r="880" spans="4:6" ht="15.75" customHeight="1">
      <c r="D880" s="92"/>
      <c r="E880" s="92"/>
      <c r="F880" s="92"/>
    </row>
    <row r="881" spans="4:6" ht="15.75" customHeight="1">
      <c r="D881" s="92"/>
      <c r="E881" s="92"/>
      <c r="F881" s="92"/>
    </row>
    <row r="882" spans="4:6" ht="15.75" customHeight="1">
      <c r="D882" s="92"/>
      <c r="E882" s="92"/>
      <c r="F882" s="92"/>
    </row>
    <row r="883" spans="4:6" ht="15.75" customHeight="1">
      <c r="D883" s="92"/>
      <c r="E883" s="92"/>
      <c r="F883" s="92"/>
    </row>
    <row r="884" spans="4:6" ht="15.75" customHeight="1">
      <c r="D884" s="92"/>
      <c r="E884" s="92"/>
      <c r="F884" s="92"/>
    </row>
    <row r="885" spans="4:6" ht="15.75" customHeight="1">
      <c r="D885" s="92"/>
      <c r="E885" s="92"/>
      <c r="F885" s="92"/>
    </row>
    <row r="886" spans="4:6" ht="15.75" customHeight="1">
      <c r="D886" s="92"/>
      <c r="E886" s="92"/>
      <c r="F886" s="92"/>
    </row>
    <row r="887" spans="4:6" ht="15.75" customHeight="1">
      <c r="D887" s="92"/>
      <c r="E887" s="92"/>
      <c r="F887" s="92"/>
    </row>
    <row r="888" spans="4:6" ht="15.75" customHeight="1">
      <c r="D888" s="92"/>
      <c r="E888" s="92"/>
      <c r="F888" s="92"/>
    </row>
    <row r="889" spans="4:6" ht="15.75" customHeight="1">
      <c r="D889" s="92"/>
      <c r="E889" s="92"/>
      <c r="F889" s="92"/>
    </row>
    <row r="890" spans="4:6" ht="15.75" customHeight="1">
      <c r="D890" s="92"/>
      <c r="E890" s="92"/>
      <c r="F890" s="92"/>
    </row>
    <row r="891" spans="4:6" ht="15.75" customHeight="1">
      <c r="D891" s="92"/>
      <c r="E891" s="92"/>
      <c r="F891" s="92"/>
    </row>
    <row r="892" spans="4:6" ht="15.75" customHeight="1">
      <c r="D892" s="92"/>
      <c r="E892" s="92"/>
      <c r="F892" s="92"/>
    </row>
    <row r="893" spans="4:6" ht="15.75" customHeight="1">
      <c r="D893" s="92"/>
      <c r="E893" s="92"/>
      <c r="F893" s="92"/>
    </row>
    <row r="894" spans="4:6" ht="15.75" customHeight="1">
      <c r="D894" s="92"/>
      <c r="E894" s="92"/>
      <c r="F894" s="92"/>
    </row>
    <row r="895" spans="4:6" ht="15.75" customHeight="1">
      <c r="D895" s="92"/>
      <c r="E895" s="92"/>
      <c r="F895" s="92"/>
    </row>
    <row r="896" spans="4:6" ht="15.75" customHeight="1">
      <c r="D896" s="92"/>
      <c r="E896" s="92"/>
      <c r="F896" s="92"/>
    </row>
    <row r="897" spans="4:6" ht="15.75" customHeight="1">
      <c r="D897" s="92"/>
      <c r="E897" s="92"/>
      <c r="F897" s="92"/>
    </row>
    <row r="898" spans="4:6" ht="15.75" customHeight="1">
      <c r="D898" s="92"/>
      <c r="E898" s="92"/>
      <c r="F898" s="92"/>
    </row>
    <row r="899" spans="4:6" ht="15.75" customHeight="1">
      <c r="D899" s="92"/>
      <c r="E899" s="92"/>
      <c r="F899" s="92"/>
    </row>
    <row r="900" spans="4:6" ht="15.75" customHeight="1">
      <c r="D900" s="92"/>
      <c r="E900" s="92"/>
      <c r="F900" s="92"/>
    </row>
    <row r="901" spans="4:6" ht="15.75" customHeight="1">
      <c r="D901" s="92"/>
      <c r="E901" s="92"/>
      <c r="F901" s="92"/>
    </row>
    <row r="902" spans="4:6" ht="15.75" customHeight="1">
      <c r="D902" s="92"/>
      <c r="E902" s="92"/>
      <c r="F902" s="92"/>
    </row>
    <row r="903" spans="4:6" ht="15.75" customHeight="1">
      <c r="D903" s="92"/>
      <c r="E903" s="92"/>
      <c r="F903" s="92"/>
    </row>
    <row r="904" spans="4:6" ht="15.75" customHeight="1">
      <c r="D904" s="92"/>
      <c r="E904" s="92"/>
      <c r="F904" s="92"/>
    </row>
    <row r="905" spans="4:6" ht="15.75" customHeight="1">
      <c r="D905" s="92"/>
      <c r="E905" s="92"/>
      <c r="F905" s="92"/>
    </row>
    <row r="906" spans="4:6" ht="15.75" customHeight="1">
      <c r="D906" s="92"/>
      <c r="E906" s="92"/>
      <c r="F906" s="92"/>
    </row>
    <row r="907" spans="4:6" ht="15.75" customHeight="1">
      <c r="D907" s="92"/>
      <c r="E907" s="92"/>
      <c r="F907" s="92"/>
    </row>
    <row r="908" spans="4:6" ht="15.75" customHeight="1">
      <c r="D908" s="92"/>
      <c r="E908" s="92"/>
      <c r="F908" s="92"/>
    </row>
    <row r="909" spans="4:6" ht="15.75" customHeight="1">
      <c r="D909" s="92"/>
      <c r="E909" s="92"/>
      <c r="F909" s="92"/>
    </row>
    <row r="910" spans="4:6" ht="15.75" customHeight="1">
      <c r="D910" s="92"/>
      <c r="E910" s="92"/>
      <c r="F910" s="92"/>
    </row>
    <row r="911" spans="4:6" ht="15.75" customHeight="1">
      <c r="D911" s="92"/>
      <c r="E911" s="92"/>
      <c r="F911" s="92"/>
    </row>
    <row r="912" spans="4:6" ht="15.75" customHeight="1">
      <c r="D912" s="92"/>
      <c r="E912" s="92"/>
      <c r="F912" s="92"/>
    </row>
    <row r="913" spans="4:6" ht="15.75" customHeight="1">
      <c r="D913" s="92"/>
      <c r="E913" s="92"/>
      <c r="F913" s="92"/>
    </row>
    <row r="914" spans="4:6" ht="15.75" customHeight="1">
      <c r="D914" s="92"/>
      <c r="E914" s="92"/>
      <c r="F914" s="92"/>
    </row>
    <row r="915" spans="4:6" ht="15.75" customHeight="1">
      <c r="D915" s="92"/>
      <c r="E915" s="92"/>
      <c r="F915" s="92"/>
    </row>
    <row r="916" spans="4:6" ht="15.75" customHeight="1">
      <c r="D916" s="92"/>
      <c r="E916" s="92"/>
      <c r="F916" s="92"/>
    </row>
    <row r="917" spans="4:6" ht="15.75" customHeight="1">
      <c r="D917" s="92"/>
      <c r="E917" s="92"/>
      <c r="F917" s="92"/>
    </row>
    <row r="918" spans="4:6" ht="15.75" customHeight="1">
      <c r="D918" s="92"/>
      <c r="E918" s="92"/>
      <c r="F918" s="92"/>
    </row>
    <row r="919" spans="4:6" ht="15.75" customHeight="1">
      <c r="D919" s="92"/>
      <c r="E919" s="92"/>
      <c r="F919" s="92"/>
    </row>
    <row r="920" spans="4:6" ht="15.75" customHeight="1">
      <c r="D920" s="92"/>
      <c r="E920" s="92"/>
      <c r="F920" s="92"/>
    </row>
    <row r="921" spans="4:6" ht="15.75" customHeight="1">
      <c r="D921" s="92"/>
      <c r="E921" s="92"/>
      <c r="F921" s="92"/>
    </row>
    <row r="922" spans="4:6" ht="15.75" customHeight="1">
      <c r="D922" s="92"/>
      <c r="E922" s="92"/>
      <c r="F922" s="92"/>
    </row>
    <row r="923" spans="4:6" ht="15.75" customHeight="1">
      <c r="D923" s="92"/>
      <c r="E923" s="92"/>
      <c r="F923" s="92"/>
    </row>
    <row r="924" spans="4:6" ht="15.75" customHeight="1">
      <c r="D924" s="92"/>
      <c r="E924" s="92"/>
      <c r="F924" s="92"/>
    </row>
    <row r="925" spans="4:6" ht="15.75" customHeight="1">
      <c r="D925" s="92"/>
      <c r="E925" s="92"/>
      <c r="F925" s="92"/>
    </row>
    <row r="926" spans="4:6" ht="15.75" customHeight="1">
      <c r="D926" s="92"/>
      <c r="E926" s="92"/>
      <c r="F926" s="92"/>
    </row>
    <row r="927" spans="4:6" ht="15.75" customHeight="1">
      <c r="D927" s="92"/>
      <c r="E927" s="92"/>
      <c r="F927" s="92"/>
    </row>
    <row r="928" spans="4:6" ht="15.75" customHeight="1">
      <c r="D928" s="92"/>
      <c r="E928" s="92"/>
      <c r="F928" s="92"/>
    </row>
    <row r="929" spans="4:6" ht="15.75" customHeight="1">
      <c r="D929" s="92"/>
      <c r="E929" s="92"/>
      <c r="F929" s="92"/>
    </row>
    <row r="930" spans="4:6" ht="15.75" customHeight="1">
      <c r="D930" s="92"/>
      <c r="E930" s="92"/>
      <c r="F930" s="92"/>
    </row>
    <row r="931" spans="4:6" ht="15.75" customHeight="1">
      <c r="D931" s="92"/>
      <c r="E931" s="92"/>
      <c r="F931" s="92"/>
    </row>
    <row r="932" spans="4:6" ht="15.75" customHeight="1">
      <c r="D932" s="92"/>
      <c r="E932" s="92"/>
      <c r="F932" s="92"/>
    </row>
    <row r="933" spans="4:6" ht="15.75" customHeight="1">
      <c r="D933" s="92"/>
      <c r="E933" s="92"/>
      <c r="F933" s="92"/>
    </row>
    <row r="934" spans="4:6" ht="15.75" customHeight="1">
      <c r="D934" s="92"/>
      <c r="E934" s="92"/>
      <c r="F934" s="92"/>
    </row>
    <row r="935" spans="4:6" ht="15.75" customHeight="1">
      <c r="D935" s="92"/>
      <c r="E935" s="92"/>
      <c r="F935" s="92"/>
    </row>
    <row r="936" spans="4:6" ht="15.75" customHeight="1">
      <c r="D936" s="92"/>
      <c r="E936" s="92"/>
      <c r="F936" s="92"/>
    </row>
    <row r="937" spans="4:6" ht="15.75" customHeight="1">
      <c r="D937" s="92"/>
      <c r="E937" s="92"/>
      <c r="F937" s="92"/>
    </row>
    <row r="938" spans="4:6" ht="15.75" customHeight="1">
      <c r="D938" s="92"/>
      <c r="E938" s="92"/>
      <c r="F938" s="92"/>
    </row>
    <row r="939" spans="4:6" ht="15.75" customHeight="1">
      <c r="D939" s="92"/>
      <c r="E939" s="92"/>
      <c r="F939" s="92"/>
    </row>
    <row r="940" spans="4:6" ht="15.75" customHeight="1">
      <c r="D940" s="92"/>
      <c r="E940" s="92"/>
      <c r="F940" s="92"/>
    </row>
    <row r="941" spans="4:6" ht="15.75" customHeight="1">
      <c r="D941" s="92"/>
      <c r="E941" s="92"/>
      <c r="F941" s="92"/>
    </row>
    <row r="942" spans="4:6" ht="15.75" customHeight="1">
      <c r="D942" s="92"/>
      <c r="E942" s="92"/>
      <c r="F942" s="92"/>
    </row>
    <row r="943" spans="4:6" ht="15.75" customHeight="1">
      <c r="D943" s="92"/>
      <c r="E943" s="92"/>
      <c r="F943" s="92"/>
    </row>
    <row r="944" spans="4:6" ht="15.75" customHeight="1">
      <c r="D944" s="92"/>
      <c r="E944" s="92"/>
      <c r="F944" s="92"/>
    </row>
    <row r="945" spans="4:6" ht="15.75" customHeight="1">
      <c r="D945" s="92"/>
      <c r="E945" s="92"/>
      <c r="F945" s="92"/>
    </row>
    <row r="946" spans="4:6" ht="15.75" customHeight="1">
      <c r="D946" s="92"/>
      <c r="E946" s="92"/>
      <c r="F946" s="92"/>
    </row>
    <row r="947" spans="4:6" ht="15.75" customHeight="1">
      <c r="D947" s="92"/>
      <c r="E947" s="92"/>
      <c r="F947" s="92"/>
    </row>
    <row r="948" spans="4:6" ht="15.75" customHeight="1">
      <c r="D948" s="92"/>
      <c r="E948" s="92"/>
      <c r="F948" s="92"/>
    </row>
    <row r="949" spans="4:6" ht="15.75" customHeight="1">
      <c r="D949" s="92"/>
      <c r="E949" s="92"/>
      <c r="F949" s="92"/>
    </row>
    <row r="950" spans="4:6" ht="15.75" customHeight="1">
      <c r="D950" s="92"/>
      <c r="E950" s="92"/>
      <c r="F950" s="92"/>
    </row>
    <row r="951" spans="4:6" ht="15.75" customHeight="1">
      <c r="D951" s="92"/>
      <c r="E951" s="92"/>
      <c r="F951" s="92"/>
    </row>
    <row r="952" spans="4:6" ht="15.75" customHeight="1">
      <c r="D952" s="92"/>
      <c r="E952" s="92"/>
      <c r="F952" s="92"/>
    </row>
    <row r="953" spans="4:6" ht="15.75" customHeight="1">
      <c r="D953" s="92"/>
      <c r="E953" s="92"/>
      <c r="F953" s="92"/>
    </row>
    <row r="954" spans="4:6" ht="15.75" customHeight="1">
      <c r="D954" s="92"/>
      <c r="E954" s="92"/>
      <c r="F954" s="92"/>
    </row>
    <row r="955" spans="4:6" ht="15.75" customHeight="1">
      <c r="D955" s="92"/>
      <c r="E955" s="92"/>
      <c r="F955" s="92"/>
    </row>
    <row r="956" spans="4:6" ht="15.75" customHeight="1">
      <c r="D956" s="92"/>
      <c r="E956" s="92"/>
      <c r="F956" s="92"/>
    </row>
    <row r="957" spans="4:6" ht="15.75" customHeight="1">
      <c r="D957" s="92"/>
      <c r="E957" s="92"/>
      <c r="F957" s="92"/>
    </row>
    <row r="958" spans="4:6" ht="15.75" customHeight="1">
      <c r="D958" s="92"/>
      <c r="E958" s="92"/>
      <c r="F958" s="92"/>
    </row>
    <row r="959" spans="4:6" ht="15.75" customHeight="1">
      <c r="D959" s="92"/>
      <c r="E959" s="92"/>
      <c r="F959" s="92"/>
    </row>
    <row r="960" spans="4:6" ht="15.75" customHeight="1">
      <c r="D960" s="92"/>
      <c r="E960" s="92"/>
      <c r="F960" s="92"/>
    </row>
    <row r="961" spans="4:6" ht="15.75" customHeight="1">
      <c r="D961" s="92"/>
      <c r="E961" s="92"/>
      <c r="F961" s="92"/>
    </row>
    <row r="962" spans="4:6" ht="15.75" customHeight="1">
      <c r="D962" s="92"/>
      <c r="E962" s="92"/>
      <c r="F962" s="92"/>
    </row>
    <row r="963" spans="4:6" ht="15.75" customHeight="1">
      <c r="D963" s="92"/>
      <c r="E963" s="92"/>
      <c r="F963" s="92"/>
    </row>
    <row r="964" spans="4:6" ht="15.75" customHeight="1">
      <c r="D964" s="92"/>
      <c r="E964" s="92"/>
      <c r="F964" s="92"/>
    </row>
    <row r="965" spans="4:6" ht="15.75" customHeight="1">
      <c r="D965" s="92"/>
      <c r="E965" s="92"/>
      <c r="F965" s="92"/>
    </row>
    <row r="966" spans="4:6" ht="15.75" customHeight="1">
      <c r="D966" s="92"/>
      <c r="E966" s="92"/>
      <c r="F966" s="92"/>
    </row>
    <row r="967" spans="4:6" ht="15.75" customHeight="1">
      <c r="D967" s="92"/>
      <c r="E967" s="92"/>
      <c r="F967" s="92"/>
    </row>
    <row r="968" spans="4:6" ht="15.75" customHeight="1">
      <c r="D968" s="92"/>
      <c r="E968" s="92"/>
      <c r="F968" s="92"/>
    </row>
    <row r="969" spans="4:6" ht="15.75" customHeight="1">
      <c r="D969" s="92"/>
      <c r="E969" s="92"/>
      <c r="F969" s="92"/>
    </row>
    <row r="970" spans="4:6" ht="15.75" customHeight="1">
      <c r="D970" s="92"/>
      <c r="E970" s="92"/>
      <c r="F970" s="92"/>
    </row>
    <row r="971" spans="4:6" ht="15.75" customHeight="1">
      <c r="D971" s="92"/>
      <c r="E971" s="92"/>
      <c r="F971" s="92"/>
    </row>
    <row r="972" spans="4:6" ht="15.75" customHeight="1">
      <c r="D972" s="92"/>
      <c r="E972" s="92"/>
      <c r="F972" s="92"/>
    </row>
    <row r="973" spans="4:6" ht="15.75" customHeight="1">
      <c r="D973" s="92"/>
      <c r="E973" s="92"/>
      <c r="F973" s="92"/>
    </row>
    <row r="974" spans="4:6" ht="15.75" customHeight="1">
      <c r="D974" s="92"/>
      <c r="E974" s="92"/>
      <c r="F974" s="92"/>
    </row>
    <row r="975" spans="4:6" ht="15.75" customHeight="1">
      <c r="D975" s="92"/>
      <c r="E975" s="92"/>
      <c r="F975" s="92"/>
    </row>
    <row r="976" spans="4:6" ht="15.75" customHeight="1">
      <c r="D976" s="92"/>
      <c r="E976" s="92"/>
      <c r="F976" s="92"/>
    </row>
    <row r="977" spans="4:6" ht="15.75" customHeight="1">
      <c r="D977" s="92"/>
      <c r="E977" s="92"/>
      <c r="F977" s="92"/>
    </row>
    <row r="978" spans="4:6" ht="15.75" customHeight="1">
      <c r="D978" s="92"/>
      <c r="E978" s="92"/>
      <c r="F978" s="92"/>
    </row>
    <row r="979" spans="4:6" ht="15.75" customHeight="1">
      <c r="D979" s="92"/>
      <c r="E979" s="92"/>
      <c r="F979" s="92"/>
    </row>
    <row r="980" spans="4:6" ht="15.75" customHeight="1">
      <c r="D980" s="92"/>
      <c r="E980" s="92"/>
      <c r="F980" s="92"/>
    </row>
    <row r="981" spans="4:6" ht="15.75" customHeight="1">
      <c r="D981" s="92"/>
      <c r="E981" s="92"/>
      <c r="F981" s="92"/>
    </row>
    <row r="982" spans="4:6" ht="15.75" customHeight="1">
      <c r="D982" s="92"/>
      <c r="E982" s="92"/>
      <c r="F982" s="92"/>
    </row>
    <row r="983" spans="4:6" ht="15.75" customHeight="1">
      <c r="D983" s="92"/>
      <c r="E983" s="92"/>
      <c r="F983" s="92"/>
    </row>
    <row r="984" spans="4:6" ht="15.75" customHeight="1">
      <c r="D984" s="92"/>
      <c r="E984" s="92"/>
      <c r="F984" s="92"/>
    </row>
    <row r="985" spans="4:6" ht="15.75" customHeight="1">
      <c r="D985" s="92"/>
      <c r="E985" s="92"/>
      <c r="F985" s="92"/>
    </row>
    <row r="986" spans="4:6" ht="15.75" customHeight="1">
      <c r="D986" s="92"/>
      <c r="E986" s="92"/>
      <c r="F986" s="92"/>
    </row>
    <row r="987" spans="4:6" ht="15.75" customHeight="1">
      <c r="D987" s="92"/>
      <c r="E987" s="92"/>
      <c r="F987" s="92"/>
    </row>
  </sheetData>
  <sheetProtection password="8E28" sheet="1" objects="1" scenarios="1" formatCells="0" formatColumns="0" autoFilter="0"/>
  <mergeCells count="28">
    <mergeCell ref="Y4:Y5"/>
    <mergeCell ref="Z4:Z5"/>
    <mergeCell ref="N4:N5"/>
    <mergeCell ref="O4:O5"/>
    <mergeCell ref="P4:P5"/>
    <mergeCell ref="Q4:V4"/>
    <mergeCell ref="W4:W5"/>
    <mergeCell ref="X4:X5"/>
    <mergeCell ref="H4:H5"/>
    <mergeCell ref="I4:I5"/>
    <mergeCell ref="J4:J5"/>
    <mergeCell ref="K4:K5"/>
    <mergeCell ref="L4:L5"/>
    <mergeCell ref="M4:M5"/>
    <mergeCell ref="A4:A5"/>
    <mergeCell ref="B4:B5"/>
    <mergeCell ref="C4:D5"/>
    <mergeCell ref="E4:E5"/>
    <mergeCell ref="F4:F5"/>
    <mergeCell ref="G4:G5"/>
    <mergeCell ref="A2:J2"/>
    <mergeCell ref="K2:X2"/>
    <mergeCell ref="Y2:Z2"/>
    <mergeCell ref="A3:G3"/>
    <mergeCell ref="H3:J3"/>
    <mergeCell ref="K3:P3"/>
    <mergeCell ref="Q3:X3"/>
    <mergeCell ref="Y3:Z3"/>
  </mergeCells>
  <conditionalFormatting sqref="O6:O27">
    <cfRule type="notContainsBlanks" dxfId="4" priority="1">
      <formula>LEN(TRIM(O6))&gt;0</formula>
    </cfRule>
  </conditionalFormatting>
  <dataValidations count="1">
    <dataValidation type="list" allowBlank="1" showInputMessage="1" showErrorMessage="1" prompt="SEKECCIONE;  5 - para SI;  3 -  para PARCIAL y 0 -  para NO" sqref="Q6:U27">
      <formula1>"0,3,5"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K1008"/>
  <sheetViews>
    <sheetView zoomScale="60" zoomScaleNormal="60" workbookViewId="0">
      <selection activeCell="A3" sqref="A3:F3"/>
    </sheetView>
  </sheetViews>
  <sheetFormatPr baseColWidth="10" defaultColWidth="14.42578125" defaultRowHeight="43.5" customHeight="1"/>
  <cols>
    <col min="1" max="1" width="19.7109375" style="52" customWidth="1"/>
    <col min="2" max="2" width="7.5703125" style="52" customWidth="1"/>
    <col min="3" max="3" width="27" style="52" customWidth="1"/>
    <col min="4" max="4" width="20.28515625" style="52" customWidth="1"/>
    <col min="5" max="5" width="18" style="52" customWidth="1"/>
    <col min="6" max="6" width="17.7109375" style="52" customWidth="1"/>
    <col min="7" max="7" width="18.85546875" style="52" customWidth="1"/>
    <col min="8" max="9" width="17.7109375" style="52" hidden="1" customWidth="1"/>
    <col min="10" max="10" width="28.7109375" style="52" customWidth="1"/>
    <col min="11" max="11" width="17.7109375" style="52" customWidth="1"/>
    <col min="12" max="12" width="33" style="52" customWidth="1"/>
    <col min="13" max="13" width="16.7109375" style="52" customWidth="1"/>
    <col min="14" max="14" width="34" style="52" customWidth="1"/>
    <col min="15" max="15" width="33.28515625" style="52" customWidth="1"/>
    <col min="16" max="20" width="5.7109375" style="52" customWidth="1"/>
    <col min="21" max="21" width="10.42578125" style="52" customWidth="1"/>
    <col min="22" max="22" width="44" style="52" customWidth="1"/>
    <col min="23" max="23" width="22.7109375" style="52" customWidth="1"/>
    <col min="24" max="24" width="44.7109375" style="52" customWidth="1"/>
    <col min="25" max="25" width="23.5703125" style="52" customWidth="1"/>
    <col min="26" max="26" width="20.5703125" style="52" customWidth="1"/>
    <col min="27" max="27" width="0" style="52" hidden="1" customWidth="1"/>
    <col min="28" max="16384" width="14.42578125" style="52"/>
  </cols>
  <sheetData>
    <row r="1" spans="1:32" ht="43.5" customHeight="1">
      <c r="V1" s="313"/>
    </row>
    <row r="2" spans="1:32" ht="43.5" customHeight="1">
      <c r="A2" s="93" t="s">
        <v>0</v>
      </c>
      <c r="B2" s="74"/>
      <c r="C2" s="74"/>
      <c r="D2" s="74"/>
      <c r="E2" s="74"/>
      <c r="F2" s="74"/>
      <c r="G2" s="74"/>
      <c r="H2" s="74"/>
      <c r="I2" s="74"/>
      <c r="J2" s="94" t="s">
        <v>595</v>
      </c>
      <c r="K2" s="74"/>
      <c r="L2" s="74"/>
      <c r="M2" s="74"/>
      <c r="N2" s="74"/>
      <c r="O2" s="74"/>
      <c r="P2" s="74"/>
      <c r="Q2" s="74"/>
      <c r="R2" s="74"/>
      <c r="S2" s="74"/>
      <c r="T2" s="74"/>
      <c r="U2" s="74"/>
      <c r="V2" s="74"/>
      <c r="W2" s="74"/>
      <c r="X2" s="95" t="s">
        <v>2</v>
      </c>
      <c r="Y2" s="96"/>
      <c r="Z2" s="97"/>
      <c r="AA2" s="97"/>
      <c r="AB2" s="97"/>
      <c r="AC2" s="97"/>
      <c r="AD2" s="97"/>
      <c r="AE2" s="97"/>
      <c r="AF2" s="97"/>
    </row>
    <row r="3" spans="1:32" ht="81.75" customHeight="1">
      <c r="A3" s="99" t="s">
        <v>596</v>
      </c>
      <c r="B3" s="74"/>
      <c r="C3" s="74"/>
      <c r="D3" s="74"/>
      <c r="E3" s="74"/>
      <c r="F3" s="74"/>
      <c r="G3" s="315" t="s">
        <v>4</v>
      </c>
      <c r="H3" s="316"/>
      <c r="I3" s="317"/>
      <c r="J3" s="102" t="s">
        <v>5</v>
      </c>
      <c r="K3" s="101"/>
      <c r="L3" s="101"/>
      <c r="M3" s="101"/>
      <c r="N3" s="101"/>
      <c r="O3" s="96"/>
      <c r="P3" s="103" t="s">
        <v>143</v>
      </c>
      <c r="Q3" s="101"/>
      <c r="R3" s="101"/>
      <c r="S3" s="101"/>
      <c r="T3" s="101"/>
      <c r="U3" s="101"/>
      <c r="V3" s="101"/>
      <c r="W3" s="96"/>
      <c r="X3" s="104" t="s">
        <v>144</v>
      </c>
      <c r="Y3" s="96"/>
      <c r="Z3" s="97"/>
      <c r="AA3" s="318"/>
      <c r="AB3" s="97"/>
      <c r="AC3" s="97"/>
      <c r="AD3" s="97"/>
      <c r="AE3" s="97"/>
      <c r="AF3" s="97"/>
    </row>
    <row r="4" spans="1:32" ht="43.5" customHeight="1">
      <c r="A4" s="105" t="s">
        <v>8</v>
      </c>
      <c r="B4" s="106" t="s">
        <v>9</v>
      </c>
      <c r="C4" s="107"/>
      <c r="D4" s="105" t="s">
        <v>10</v>
      </c>
      <c r="E4" s="105" t="s">
        <v>11</v>
      </c>
      <c r="F4" s="105" t="s">
        <v>597</v>
      </c>
      <c r="G4" s="108" t="s">
        <v>13</v>
      </c>
      <c r="H4" s="108" t="s">
        <v>14</v>
      </c>
      <c r="I4" s="108" t="s">
        <v>15</v>
      </c>
      <c r="J4" s="109" t="s">
        <v>16</v>
      </c>
      <c r="K4" s="109" t="s">
        <v>598</v>
      </c>
      <c r="L4" s="109" t="s">
        <v>599</v>
      </c>
      <c r="M4" s="109" t="s">
        <v>19</v>
      </c>
      <c r="N4" s="109" t="s">
        <v>20</v>
      </c>
      <c r="O4" s="109" t="s">
        <v>600</v>
      </c>
      <c r="P4" s="319" t="s">
        <v>153</v>
      </c>
      <c r="Q4" s="320"/>
      <c r="R4" s="320"/>
      <c r="S4" s="320"/>
      <c r="T4" s="320"/>
      <c r="U4" s="321"/>
      <c r="V4" s="111" t="s">
        <v>154</v>
      </c>
      <c r="W4" s="112" t="s">
        <v>289</v>
      </c>
      <c r="X4" s="322" t="s">
        <v>290</v>
      </c>
      <c r="Y4" s="114" t="s">
        <v>156</v>
      </c>
      <c r="Z4" s="97"/>
      <c r="AA4" s="97"/>
      <c r="AB4" s="97"/>
      <c r="AC4" s="97"/>
      <c r="AD4" s="97"/>
      <c r="AE4" s="97"/>
      <c r="AF4" s="97"/>
    </row>
    <row r="5" spans="1:32" ht="70.5" customHeight="1">
      <c r="A5" s="115"/>
      <c r="B5" s="116"/>
      <c r="C5" s="117"/>
      <c r="D5" s="115"/>
      <c r="E5" s="115"/>
      <c r="F5" s="115"/>
      <c r="G5" s="115"/>
      <c r="H5" s="115"/>
      <c r="I5" s="115"/>
      <c r="J5" s="115"/>
      <c r="K5" s="115"/>
      <c r="L5" s="115"/>
      <c r="M5" s="115"/>
      <c r="N5" s="115"/>
      <c r="O5" s="115"/>
      <c r="P5" s="265" t="s">
        <v>27</v>
      </c>
      <c r="Q5" s="265" t="s">
        <v>28</v>
      </c>
      <c r="R5" s="265" t="s">
        <v>29</v>
      </c>
      <c r="S5" s="265" t="s">
        <v>30</v>
      </c>
      <c r="T5" s="265" t="s">
        <v>31</v>
      </c>
      <c r="U5" s="265" t="s">
        <v>32</v>
      </c>
      <c r="V5" s="115"/>
      <c r="W5" s="115"/>
      <c r="X5" s="115"/>
      <c r="Y5" s="115"/>
      <c r="AA5" s="119"/>
    </row>
    <row r="6" spans="1:32" ht="83.25" customHeight="1">
      <c r="A6" s="323" t="s">
        <v>601</v>
      </c>
      <c r="B6" s="204">
        <v>43832</v>
      </c>
      <c r="C6" s="123" t="s">
        <v>602</v>
      </c>
      <c r="D6" s="324" t="s">
        <v>603</v>
      </c>
      <c r="E6" s="123" t="s">
        <v>55</v>
      </c>
      <c r="F6" s="124">
        <v>44043</v>
      </c>
      <c r="G6" s="125"/>
      <c r="H6" s="155"/>
      <c r="I6" s="155"/>
      <c r="J6" s="56" t="s">
        <v>604</v>
      </c>
      <c r="K6" s="206"/>
      <c r="L6" s="56" t="s">
        <v>604</v>
      </c>
      <c r="M6" s="206"/>
      <c r="N6" s="325" t="str">
        <f t="shared" ref="N6:N7" si="0">IF(AA6&lt;&gt;0,"Diligencie esta casilla","")</f>
        <v/>
      </c>
      <c r="O6" s="56" t="s">
        <v>218</v>
      </c>
      <c r="P6" s="272"/>
      <c r="Q6" s="272"/>
      <c r="R6" s="272"/>
      <c r="S6" s="272"/>
      <c r="T6" s="272"/>
      <c r="U6" s="209"/>
      <c r="V6" s="342" t="s">
        <v>605</v>
      </c>
      <c r="W6" s="211"/>
      <c r="X6" s="56" t="s">
        <v>606</v>
      </c>
      <c r="Y6" s="326"/>
      <c r="AA6" s="134">
        <f t="shared" ref="AA6:AA34" si="1">K6-M6</f>
        <v>0</v>
      </c>
    </row>
    <row r="7" spans="1:32" ht="83.25" customHeight="1">
      <c r="A7" s="323" t="s">
        <v>601</v>
      </c>
      <c r="B7" s="204">
        <v>43832</v>
      </c>
      <c r="C7" s="123" t="s">
        <v>602</v>
      </c>
      <c r="D7" s="324" t="s">
        <v>603</v>
      </c>
      <c r="E7" s="123" t="s">
        <v>62</v>
      </c>
      <c r="F7" s="124">
        <v>44043</v>
      </c>
      <c r="G7" s="125"/>
      <c r="H7" s="155"/>
      <c r="I7" s="155"/>
      <c r="J7" s="56" t="s">
        <v>607</v>
      </c>
      <c r="K7" s="206"/>
      <c r="L7" s="56" t="s">
        <v>607</v>
      </c>
      <c r="M7" s="206"/>
      <c r="N7" s="325" t="str">
        <f t="shared" si="0"/>
        <v/>
      </c>
      <c r="O7" s="56" t="s">
        <v>218</v>
      </c>
      <c r="P7" s="272"/>
      <c r="Q7" s="272"/>
      <c r="R7" s="272"/>
      <c r="S7" s="272"/>
      <c r="T7" s="272"/>
      <c r="U7" s="209"/>
      <c r="V7" s="342" t="s">
        <v>605</v>
      </c>
      <c r="W7" s="211"/>
      <c r="X7" s="56" t="s">
        <v>606</v>
      </c>
      <c r="Y7" s="327"/>
      <c r="AA7" s="134">
        <f t="shared" si="1"/>
        <v>0</v>
      </c>
    </row>
    <row r="8" spans="1:32" ht="186" customHeight="1">
      <c r="A8" s="323" t="s">
        <v>601</v>
      </c>
      <c r="B8" s="204">
        <v>43863</v>
      </c>
      <c r="C8" s="123" t="s">
        <v>608</v>
      </c>
      <c r="D8" s="324" t="s">
        <v>603</v>
      </c>
      <c r="E8" s="123" t="s">
        <v>55</v>
      </c>
      <c r="F8" s="124">
        <v>44196</v>
      </c>
      <c r="G8" s="125"/>
      <c r="H8" s="155"/>
      <c r="I8" s="155"/>
      <c r="J8" s="56" t="s">
        <v>609</v>
      </c>
      <c r="K8" s="206">
        <v>0.32</v>
      </c>
      <c r="L8" s="56" t="s">
        <v>610</v>
      </c>
      <c r="M8" s="206">
        <v>0</v>
      </c>
      <c r="N8" s="328" t="s">
        <v>611</v>
      </c>
      <c r="O8" s="56" t="s">
        <v>612</v>
      </c>
      <c r="P8" s="272"/>
      <c r="Q8" s="272"/>
      <c r="R8" s="272"/>
      <c r="S8" s="272"/>
      <c r="T8" s="272"/>
      <c r="U8" s="209"/>
      <c r="V8" s="273" t="s">
        <v>613</v>
      </c>
      <c r="W8" s="211"/>
      <c r="X8" s="56" t="s">
        <v>614</v>
      </c>
      <c r="Y8" s="329"/>
      <c r="AA8" s="134">
        <f t="shared" si="1"/>
        <v>0.32</v>
      </c>
    </row>
    <row r="9" spans="1:32" ht="83.25" customHeight="1">
      <c r="A9" s="323" t="s">
        <v>601</v>
      </c>
      <c r="B9" s="204">
        <v>43863</v>
      </c>
      <c r="C9" s="123" t="s">
        <v>608</v>
      </c>
      <c r="D9" s="324" t="s">
        <v>603</v>
      </c>
      <c r="E9" s="123" t="s">
        <v>62</v>
      </c>
      <c r="F9" s="124">
        <v>44196</v>
      </c>
      <c r="G9" s="125"/>
      <c r="H9" s="155"/>
      <c r="I9" s="155"/>
      <c r="J9" s="56" t="s">
        <v>607</v>
      </c>
      <c r="K9" s="206"/>
      <c r="L9" s="56" t="s">
        <v>607</v>
      </c>
      <c r="M9" s="206"/>
      <c r="N9" s="325" t="str">
        <f t="shared" ref="N9:N10" si="2">IF(AA9&lt;&gt;0,"Diligencie esta casilla","")</f>
        <v/>
      </c>
      <c r="O9" s="56" t="s">
        <v>99</v>
      </c>
      <c r="P9" s="272"/>
      <c r="Q9" s="272"/>
      <c r="R9" s="272"/>
      <c r="S9" s="272"/>
      <c r="T9" s="272"/>
      <c r="U9" s="209"/>
      <c r="V9" s="343" t="s">
        <v>615</v>
      </c>
      <c r="W9" s="211"/>
      <c r="X9" s="56" t="s">
        <v>616</v>
      </c>
      <c r="Y9" s="327"/>
      <c r="AA9" s="134">
        <f t="shared" si="1"/>
        <v>0</v>
      </c>
    </row>
    <row r="10" spans="1:32" ht="83.25" customHeight="1">
      <c r="A10" s="323" t="s">
        <v>601</v>
      </c>
      <c r="B10" s="204">
        <v>43892</v>
      </c>
      <c r="C10" s="123" t="s">
        <v>617</v>
      </c>
      <c r="D10" s="324" t="s">
        <v>618</v>
      </c>
      <c r="E10" s="123" t="s">
        <v>62</v>
      </c>
      <c r="F10" s="124">
        <v>44165</v>
      </c>
      <c r="G10" s="125"/>
      <c r="H10" s="155"/>
      <c r="I10" s="155"/>
      <c r="J10" s="56" t="s">
        <v>619</v>
      </c>
      <c r="K10" s="206"/>
      <c r="L10" s="56" t="s">
        <v>619</v>
      </c>
      <c r="M10" s="206"/>
      <c r="N10" s="325" t="str">
        <f t="shared" si="2"/>
        <v/>
      </c>
      <c r="O10" s="56" t="s">
        <v>99</v>
      </c>
      <c r="P10" s="272"/>
      <c r="Q10" s="272"/>
      <c r="R10" s="272"/>
      <c r="S10" s="272"/>
      <c r="T10" s="272"/>
      <c r="U10" s="209"/>
      <c r="V10" s="273" t="s">
        <v>620</v>
      </c>
      <c r="W10" s="211"/>
      <c r="X10" s="56" t="s">
        <v>522</v>
      </c>
      <c r="Y10" s="327"/>
      <c r="AA10" s="134">
        <f t="shared" si="1"/>
        <v>0</v>
      </c>
    </row>
    <row r="11" spans="1:32" ht="83.25" customHeight="1">
      <c r="A11" s="323" t="s">
        <v>601</v>
      </c>
      <c r="B11" s="204">
        <v>43923</v>
      </c>
      <c r="C11" s="123" t="s">
        <v>621</v>
      </c>
      <c r="D11" s="324" t="s">
        <v>622</v>
      </c>
      <c r="E11" s="123" t="s">
        <v>623</v>
      </c>
      <c r="F11" s="124">
        <v>44012</v>
      </c>
      <c r="G11" s="125">
        <f t="shared" ref="G11:G30" si="3">Y11</f>
        <v>0.2</v>
      </c>
      <c r="H11" s="155"/>
      <c r="I11" s="155"/>
      <c r="J11" s="220" t="s">
        <v>624</v>
      </c>
      <c r="K11" s="222">
        <v>0.2</v>
      </c>
      <c r="L11" s="53" t="s">
        <v>625</v>
      </c>
      <c r="M11" s="222">
        <v>0.2</v>
      </c>
      <c r="N11" s="330"/>
      <c r="O11" s="149" t="s">
        <v>626</v>
      </c>
      <c r="P11" s="272">
        <v>5</v>
      </c>
      <c r="Q11" s="272">
        <v>5</v>
      </c>
      <c r="R11" s="272">
        <v>5</v>
      </c>
      <c r="S11" s="272">
        <v>5</v>
      </c>
      <c r="T11" s="272">
        <v>5</v>
      </c>
      <c r="U11" s="209">
        <f t="shared" ref="U6:U30" si="4">IF(M11&gt;0,SUM(P11:T11),M11)</f>
        <v>25</v>
      </c>
      <c r="V11" s="273" t="s">
        <v>627</v>
      </c>
      <c r="W11" s="211">
        <f t="shared" ref="W6:W30" si="5">IF(M11&gt;0,M11*U11/25,M11)</f>
        <v>0.2</v>
      </c>
      <c r="X11" s="56" t="s">
        <v>628</v>
      </c>
      <c r="Y11" s="331">
        <v>0.2</v>
      </c>
      <c r="AA11" s="134">
        <f t="shared" si="1"/>
        <v>0</v>
      </c>
    </row>
    <row r="12" spans="1:32" ht="83.25" customHeight="1">
      <c r="A12" s="323" t="s">
        <v>601</v>
      </c>
      <c r="B12" s="204">
        <v>43923</v>
      </c>
      <c r="C12" s="123" t="s">
        <v>621</v>
      </c>
      <c r="D12" s="324" t="s">
        <v>622</v>
      </c>
      <c r="E12" s="123" t="s">
        <v>62</v>
      </c>
      <c r="F12" s="124">
        <v>44012</v>
      </c>
      <c r="G12" s="125">
        <f t="shared" si="3"/>
        <v>0.2</v>
      </c>
      <c r="H12" s="155"/>
      <c r="I12" s="155"/>
      <c r="J12" s="56" t="s">
        <v>629</v>
      </c>
      <c r="K12" s="206">
        <v>0.2</v>
      </c>
      <c r="L12" s="56" t="s">
        <v>630</v>
      </c>
      <c r="M12" s="206">
        <v>0.2</v>
      </c>
      <c r="N12" s="325" t="str">
        <f>IF(AA12&lt;&gt;0,"Diligencie esta casilla","")</f>
        <v/>
      </c>
      <c r="O12" s="332" t="str">
        <f>HYPERLINK("https://drive.google.com/drive/folders/1pVSE5ryqyVv3M8B_ON-aGucpobhb889S","4.2.4.01_Consolidado.xlsx")</f>
        <v>4.2.4.01_Consolidado.xlsx</v>
      </c>
      <c r="P12" s="272">
        <v>5</v>
      </c>
      <c r="Q12" s="272">
        <v>5</v>
      </c>
      <c r="R12" s="272">
        <v>5</v>
      </c>
      <c r="S12" s="272">
        <v>5</v>
      </c>
      <c r="T12" s="272">
        <v>5</v>
      </c>
      <c r="U12" s="209">
        <f t="shared" si="4"/>
        <v>25</v>
      </c>
      <c r="V12" s="273" t="s">
        <v>631</v>
      </c>
      <c r="W12" s="211">
        <f t="shared" si="5"/>
        <v>0.2</v>
      </c>
      <c r="X12" s="56"/>
      <c r="Y12" s="333">
        <v>0.2</v>
      </c>
      <c r="AA12" s="134">
        <f t="shared" si="1"/>
        <v>0</v>
      </c>
    </row>
    <row r="13" spans="1:32" ht="83.25" customHeight="1">
      <c r="A13" s="323" t="s">
        <v>601</v>
      </c>
      <c r="B13" s="204">
        <v>43953</v>
      </c>
      <c r="C13" s="123" t="s">
        <v>632</v>
      </c>
      <c r="D13" s="324" t="s">
        <v>633</v>
      </c>
      <c r="E13" s="123" t="s">
        <v>634</v>
      </c>
      <c r="F13" s="124">
        <v>44165</v>
      </c>
      <c r="G13" s="125">
        <f t="shared" si="3"/>
        <v>0.2</v>
      </c>
      <c r="H13" s="155"/>
      <c r="I13" s="155"/>
      <c r="J13" s="220" t="s">
        <v>635</v>
      </c>
      <c r="K13" s="222">
        <v>0.2</v>
      </c>
      <c r="L13" s="149" t="s">
        <v>636</v>
      </c>
      <c r="M13" s="222">
        <v>0.2</v>
      </c>
      <c r="N13" s="330" t="s">
        <v>637</v>
      </c>
      <c r="O13" s="53" t="s">
        <v>638</v>
      </c>
      <c r="P13" s="272">
        <v>5</v>
      </c>
      <c r="Q13" s="272">
        <v>5</v>
      </c>
      <c r="R13" s="272">
        <v>5</v>
      </c>
      <c r="S13" s="272">
        <v>5</v>
      </c>
      <c r="T13" s="272">
        <v>5</v>
      </c>
      <c r="U13" s="209">
        <f t="shared" si="4"/>
        <v>25</v>
      </c>
      <c r="V13" s="273" t="s">
        <v>246</v>
      </c>
      <c r="W13" s="211">
        <f t="shared" si="5"/>
        <v>0.2</v>
      </c>
      <c r="X13" s="56"/>
      <c r="Y13" s="331">
        <v>0.2</v>
      </c>
      <c r="AA13" s="134">
        <f t="shared" si="1"/>
        <v>0</v>
      </c>
    </row>
    <row r="14" spans="1:32" ht="103.5" customHeight="1">
      <c r="A14" s="323" t="s">
        <v>601</v>
      </c>
      <c r="B14" s="204">
        <v>43953</v>
      </c>
      <c r="C14" s="123" t="s">
        <v>632</v>
      </c>
      <c r="D14" s="324" t="s">
        <v>633</v>
      </c>
      <c r="E14" s="123" t="s">
        <v>639</v>
      </c>
      <c r="F14" s="124">
        <v>44165</v>
      </c>
      <c r="G14" s="125">
        <f t="shared" si="3"/>
        <v>0.2</v>
      </c>
      <c r="H14" s="155"/>
      <c r="I14" s="155"/>
      <c r="J14" s="56" t="s">
        <v>640</v>
      </c>
      <c r="K14" s="206">
        <v>0.2</v>
      </c>
      <c r="L14" s="56" t="s">
        <v>641</v>
      </c>
      <c r="M14" s="206">
        <v>0.2</v>
      </c>
      <c r="N14" s="325"/>
      <c r="O14" s="332" t="str">
        <f>HYPERLINK("https://drive.google.com/open?id=1raaj9nLfcVSZFd2hdGhlA3ZoX7tnjOY0","4.2.5.01_ClienteIncognito.pdf")</f>
        <v>4.2.5.01_ClienteIncognito.pdf</v>
      </c>
      <c r="P14" s="272">
        <v>5</v>
      </c>
      <c r="Q14" s="272">
        <v>5</v>
      </c>
      <c r="R14" s="272">
        <v>5</v>
      </c>
      <c r="S14" s="272">
        <v>5</v>
      </c>
      <c r="T14" s="272">
        <v>5</v>
      </c>
      <c r="U14" s="209">
        <f t="shared" si="4"/>
        <v>25</v>
      </c>
      <c r="V14" s="273" t="s">
        <v>642</v>
      </c>
      <c r="W14" s="211">
        <f t="shared" si="5"/>
        <v>0.2</v>
      </c>
      <c r="X14" s="56"/>
      <c r="Y14" s="331">
        <v>0.2</v>
      </c>
      <c r="AA14" s="134">
        <f t="shared" si="1"/>
        <v>0</v>
      </c>
    </row>
    <row r="15" spans="1:32" ht="93.75" customHeight="1">
      <c r="A15" s="323" t="s">
        <v>643</v>
      </c>
      <c r="B15" s="204">
        <v>43833</v>
      </c>
      <c r="C15" s="123" t="s">
        <v>644</v>
      </c>
      <c r="D15" s="324" t="s">
        <v>645</v>
      </c>
      <c r="E15" s="123" t="s">
        <v>646</v>
      </c>
      <c r="F15" s="124">
        <v>44165</v>
      </c>
      <c r="G15" s="125">
        <f t="shared" si="3"/>
        <v>1</v>
      </c>
      <c r="H15" s="155"/>
      <c r="I15" s="155"/>
      <c r="J15" s="56" t="s">
        <v>647</v>
      </c>
      <c r="K15" s="234">
        <v>1</v>
      </c>
      <c r="L15" s="56" t="s">
        <v>648</v>
      </c>
      <c r="M15" s="234">
        <v>1</v>
      </c>
      <c r="N15" s="325" t="str">
        <f>IF(AA15&lt;&gt;0,"Diligencie esta casilla","")</f>
        <v/>
      </c>
      <c r="O15" s="56" t="s">
        <v>649</v>
      </c>
      <c r="P15" s="272">
        <v>5</v>
      </c>
      <c r="Q15" s="272">
        <v>5</v>
      </c>
      <c r="R15" s="272">
        <v>5</v>
      </c>
      <c r="S15" s="272">
        <v>5</v>
      </c>
      <c r="T15" s="272">
        <v>5</v>
      </c>
      <c r="U15" s="209">
        <f t="shared" si="4"/>
        <v>25</v>
      </c>
      <c r="V15" s="273" t="s">
        <v>650</v>
      </c>
      <c r="W15" s="211">
        <f t="shared" si="5"/>
        <v>1</v>
      </c>
      <c r="X15" s="56"/>
      <c r="Y15" s="331">
        <v>1</v>
      </c>
      <c r="AA15" s="134">
        <f t="shared" si="1"/>
        <v>0</v>
      </c>
    </row>
    <row r="16" spans="1:32" ht="78.75" customHeight="1">
      <c r="A16" s="323" t="s">
        <v>643</v>
      </c>
      <c r="B16" s="204">
        <v>43833</v>
      </c>
      <c r="C16" s="123" t="s">
        <v>644</v>
      </c>
      <c r="D16" s="324" t="s">
        <v>645</v>
      </c>
      <c r="E16" s="123" t="s">
        <v>651</v>
      </c>
      <c r="F16" s="124">
        <v>44165</v>
      </c>
      <c r="G16" s="125">
        <f t="shared" si="3"/>
        <v>0.8</v>
      </c>
      <c r="H16" s="155"/>
      <c r="I16" s="155"/>
      <c r="J16" s="56" t="s">
        <v>652</v>
      </c>
      <c r="K16" s="206">
        <v>1</v>
      </c>
      <c r="L16" s="56" t="s">
        <v>653</v>
      </c>
      <c r="M16" s="206">
        <v>0.8</v>
      </c>
      <c r="N16" s="325" t="s">
        <v>654</v>
      </c>
      <c r="O16" s="56" t="s">
        <v>655</v>
      </c>
      <c r="P16" s="272">
        <v>5</v>
      </c>
      <c r="Q16" s="272">
        <v>5</v>
      </c>
      <c r="R16" s="272">
        <v>5</v>
      </c>
      <c r="S16" s="272">
        <v>5</v>
      </c>
      <c r="T16" s="272">
        <v>5</v>
      </c>
      <c r="U16" s="209">
        <f t="shared" si="4"/>
        <v>25</v>
      </c>
      <c r="V16" s="273" t="s">
        <v>246</v>
      </c>
      <c r="W16" s="211">
        <f t="shared" si="5"/>
        <v>0.8</v>
      </c>
      <c r="X16" s="56"/>
      <c r="Y16" s="331">
        <v>0.8</v>
      </c>
      <c r="AA16" s="134">
        <f t="shared" si="1"/>
        <v>0.19999999999999996</v>
      </c>
    </row>
    <row r="17" spans="1:37" ht="135.75" customHeight="1">
      <c r="A17" s="323" t="s">
        <v>643</v>
      </c>
      <c r="B17" s="204">
        <v>43833</v>
      </c>
      <c r="C17" s="123" t="s">
        <v>644</v>
      </c>
      <c r="D17" s="324" t="s">
        <v>645</v>
      </c>
      <c r="E17" s="123" t="s">
        <v>656</v>
      </c>
      <c r="F17" s="124">
        <v>44165</v>
      </c>
      <c r="G17" s="125">
        <f t="shared" si="3"/>
        <v>1</v>
      </c>
      <c r="H17" s="155"/>
      <c r="I17" s="155"/>
      <c r="J17" s="56" t="s">
        <v>657</v>
      </c>
      <c r="K17" s="206">
        <v>1</v>
      </c>
      <c r="L17" s="56" t="s">
        <v>658</v>
      </c>
      <c r="M17" s="206">
        <v>1</v>
      </c>
      <c r="N17" s="325" t="str">
        <f t="shared" ref="N17:N26" si="6">IF(AA17&lt;&gt;0,"Diligencie esta casilla","")</f>
        <v/>
      </c>
      <c r="O17" s="56" t="s">
        <v>659</v>
      </c>
      <c r="P17" s="272">
        <v>5</v>
      </c>
      <c r="Q17" s="272">
        <v>5</v>
      </c>
      <c r="R17" s="272">
        <v>5</v>
      </c>
      <c r="S17" s="272">
        <v>5</v>
      </c>
      <c r="T17" s="272">
        <v>5</v>
      </c>
      <c r="U17" s="209">
        <f t="shared" si="4"/>
        <v>25</v>
      </c>
      <c r="V17" s="273" t="s">
        <v>246</v>
      </c>
      <c r="W17" s="211">
        <f t="shared" si="5"/>
        <v>1</v>
      </c>
      <c r="X17" s="56"/>
      <c r="Y17" s="331">
        <v>1</v>
      </c>
      <c r="AA17" s="134">
        <f t="shared" si="1"/>
        <v>0</v>
      </c>
      <c r="AK17" s="52">
        <f>3/8</f>
        <v>0.375</v>
      </c>
    </row>
    <row r="18" spans="1:37" ht="78.75" customHeight="1">
      <c r="A18" s="323" t="s">
        <v>643</v>
      </c>
      <c r="B18" s="204">
        <v>43864</v>
      </c>
      <c r="C18" s="123" t="s">
        <v>660</v>
      </c>
      <c r="D18" s="334" t="s">
        <v>661</v>
      </c>
      <c r="E18" s="123" t="s">
        <v>304</v>
      </c>
      <c r="F18" s="247" t="s">
        <v>662</v>
      </c>
      <c r="G18" s="125">
        <f t="shared" si="3"/>
        <v>0.33329999999999999</v>
      </c>
      <c r="H18" s="155"/>
      <c r="I18" s="155"/>
      <c r="J18" s="335" t="s">
        <v>663</v>
      </c>
      <c r="K18" s="336">
        <v>0.33329999999999999</v>
      </c>
      <c r="L18" s="53" t="s">
        <v>664</v>
      </c>
      <c r="M18" s="336">
        <v>0.33329999999999999</v>
      </c>
      <c r="N18" s="325" t="str">
        <f t="shared" si="6"/>
        <v/>
      </c>
      <c r="O18" s="149" t="s">
        <v>665</v>
      </c>
      <c r="P18" s="272">
        <v>5</v>
      </c>
      <c r="Q18" s="272">
        <v>5</v>
      </c>
      <c r="R18" s="272">
        <v>5</v>
      </c>
      <c r="S18" s="272">
        <v>5</v>
      </c>
      <c r="T18" s="272">
        <v>5</v>
      </c>
      <c r="U18" s="209">
        <f t="shared" si="4"/>
        <v>25</v>
      </c>
      <c r="V18" s="273" t="s">
        <v>246</v>
      </c>
      <c r="W18" s="211">
        <f t="shared" si="5"/>
        <v>0.33329999999999999</v>
      </c>
      <c r="X18" s="56"/>
      <c r="Y18" s="331">
        <v>0.33329999999999999</v>
      </c>
      <c r="AA18" s="134">
        <f t="shared" si="1"/>
        <v>0</v>
      </c>
    </row>
    <row r="19" spans="1:37" ht="78.75" customHeight="1">
      <c r="A19" s="323" t="s">
        <v>643</v>
      </c>
      <c r="B19" s="204">
        <v>43893</v>
      </c>
      <c r="C19" s="123" t="s">
        <v>666</v>
      </c>
      <c r="D19" s="337" t="s">
        <v>667</v>
      </c>
      <c r="E19" s="123" t="s">
        <v>304</v>
      </c>
      <c r="F19" s="247" t="s">
        <v>668</v>
      </c>
      <c r="G19" s="125">
        <f t="shared" si="3"/>
        <v>0.33329999999999999</v>
      </c>
      <c r="H19" s="155"/>
      <c r="I19" s="155"/>
      <c r="J19" s="56" t="s">
        <v>666</v>
      </c>
      <c r="K19" s="234">
        <v>0.33329999999999999</v>
      </c>
      <c r="L19" s="56" t="s">
        <v>669</v>
      </c>
      <c r="M19" s="234">
        <v>0.33329999999999999</v>
      </c>
      <c r="N19" s="325" t="str">
        <f t="shared" si="6"/>
        <v/>
      </c>
      <c r="O19" s="56" t="s">
        <v>670</v>
      </c>
      <c r="P19" s="272">
        <v>5</v>
      </c>
      <c r="Q19" s="272">
        <v>5</v>
      </c>
      <c r="R19" s="272">
        <v>5</v>
      </c>
      <c r="S19" s="272">
        <v>5</v>
      </c>
      <c r="T19" s="272">
        <v>5</v>
      </c>
      <c r="U19" s="209">
        <f t="shared" si="4"/>
        <v>25</v>
      </c>
      <c r="V19" s="273" t="s">
        <v>246</v>
      </c>
      <c r="W19" s="211">
        <f t="shared" si="5"/>
        <v>0.33329999999999999</v>
      </c>
      <c r="X19" s="56"/>
      <c r="Y19" s="331">
        <v>0.33329999999999999</v>
      </c>
      <c r="AA19" s="134">
        <f t="shared" si="1"/>
        <v>0</v>
      </c>
    </row>
    <row r="20" spans="1:37" ht="78.75" customHeight="1">
      <c r="A20" s="338" t="s">
        <v>671</v>
      </c>
      <c r="B20" s="204">
        <v>43834</v>
      </c>
      <c r="C20" s="123" t="s">
        <v>672</v>
      </c>
      <c r="D20" s="324" t="s">
        <v>673</v>
      </c>
      <c r="E20" s="123" t="s">
        <v>62</v>
      </c>
      <c r="F20" s="247" t="s">
        <v>674</v>
      </c>
      <c r="G20" s="125">
        <f t="shared" si="3"/>
        <v>0.33329999999999999</v>
      </c>
      <c r="H20" s="155"/>
      <c r="I20" s="155"/>
      <c r="J20" s="56" t="s">
        <v>675</v>
      </c>
      <c r="K20" s="206">
        <v>0.33329999999999999</v>
      </c>
      <c r="L20" s="56" t="s">
        <v>676</v>
      </c>
      <c r="M20" s="206">
        <v>0.33329999999999999</v>
      </c>
      <c r="N20" s="325" t="str">
        <f t="shared" si="6"/>
        <v/>
      </c>
      <c r="O20" s="332" t="str">
        <f>HYPERLINK("https://drive.google.com/drive/folders/1t6oAD71pRSYHVl-GG1ovgOFt9LFZq_33","4.4.1.01_Reunion 2020-02-19.pdf
4.4.1.02_Reunion 2020-03-11.pdf")</f>
        <v>4.4.1.01_Reunion 2020-02-19.pdf
4.4.1.02_Reunion 2020-03-11.pdf</v>
      </c>
      <c r="P20" s="272">
        <v>5</v>
      </c>
      <c r="Q20" s="272">
        <v>5</v>
      </c>
      <c r="R20" s="272">
        <v>5</v>
      </c>
      <c r="S20" s="272">
        <v>5</v>
      </c>
      <c r="T20" s="272">
        <v>5</v>
      </c>
      <c r="U20" s="209">
        <f t="shared" si="4"/>
        <v>25</v>
      </c>
      <c r="V20" s="273" t="s">
        <v>246</v>
      </c>
      <c r="W20" s="211">
        <f t="shared" si="5"/>
        <v>0.33329999999999999</v>
      </c>
      <c r="X20" s="56"/>
      <c r="Y20" s="331">
        <v>0.33329999999999999</v>
      </c>
      <c r="AA20" s="134">
        <f t="shared" si="1"/>
        <v>0</v>
      </c>
    </row>
    <row r="21" spans="1:37" ht="78.75" customHeight="1">
      <c r="A21" s="323" t="s">
        <v>677</v>
      </c>
      <c r="B21" s="204">
        <v>43835</v>
      </c>
      <c r="C21" s="123" t="s">
        <v>678</v>
      </c>
      <c r="D21" s="324" t="s">
        <v>679</v>
      </c>
      <c r="E21" s="123" t="s">
        <v>680</v>
      </c>
      <c r="F21" s="124">
        <v>44180</v>
      </c>
      <c r="G21" s="125">
        <f t="shared" si="3"/>
        <v>0.33329999999999999</v>
      </c>
      <c r="H21" s="155"/>
      <c r="I21" s="155"/>
      <c r="J21" s="56" t="s">
        <v>681</v>
      </c>
      <c r="K21" s="206">
        <v>0.33329999999999999</v>
      </c>
      <c r="L21" s="56" t="s">
        <v>682</v>
      </c>
      <c r="M21" s="206">
        <v>0.33329999999999999</v>
      </c>
      <c r="N21" s="325" t="str">
        <f t="shared" si="6"/>
        <v/>
      </c>
      <c r="O21" s="56" t="s">
        <v>683</v>
      </c>
      <c r="P21" s="272">
        <v>5</v>
      </c>
      <c r="Q21" s="272">
        <v>5</v>
      </c>
      <c r="R21" s="272">
        <v>5</v>
      </c>
      <c r="S21" s="272">
        <v>5</v>
      </c>
      <c r="T21" s="272">
        <v>5</v>
      </c>
      <c r="U21" s="209">
        <f t="shared" si="4"/>
        <v>25</v>
      </c>
      <c r="V21" s="273" t="s">
        <v>246</v>
      </c>
      <c r="W21" s="211">
        <f t="shared" si="5"/>
        <v>0.33329999999999999</v>
      </c>
      <c r="X21" s="56"/>
      <c r="Y21" s="331">
        <v>0.33329999999999999</v>
      </c>
      <c r="AA21" s="134">
        <f t="shared" si="1"/>
        <v>0</v>
      </c>
    </row>
    <row r="22" spans="1:37" ht="78.75" customHeight="1">
      <c r="A22" s="323" t="s">
        <v>677</v>
      </c>
      <c r="B22" s="204">
        <v>43835</v>
      </c>
      <c r="C22" s="123" t="s">
        <v>678</v>
      </c>
      <c r="D22" s="324" t="s">
        <v>679</v>
      </c>
      <c r="E22" s="123" t="s">
        <v>684</v>
      </c>
      <c r="F22" s="124">
        <v>44180</v>
      </c>
      <c r="G22" s="125">
        <f t="shared" si="3"/>
        <v>0.33329999999999999</v>
      </c>
      <c r="H22" s="155"/>
      <c r="I22" s="155"/>
      <c r="J22" s="56" t="s">
        <v>681</v>
      </c>
      <c r="K22" s="206">
        <v>0.33329999999999999</v>
      </c>
      <c r="L22" s="56" t="s">
        <v>682</v>
      </c>
      <c r="M22" s="206">
        <v>0.33329999999999999</v>
      </c>
      <c r="N22" s="325" t="str">
        <f t="shared" si="6"/>
        <v/>
      </c>
      <c r="O22" s="56" t="s">
        <v>683</v>
      </c>
      <c r="P22" s="272">
        <v>5</v>
      </c>
      <c r="Q22" s="272">
        <v>5</v>
      </c>
      <c r="R22" s="272">
        <v>5</v>
      </c>
      <c r="S22" s="272">
        <v>5</v>
      </c>
      <c r="T22" s="272">
        <v>5</v>
      </c>
      <c r="U22" s="209">
        <f t="shared" si="4"/>
        <v>25</v>
      </c>
      <c r="V22" s="273" t="s">
        <v>246</v>
      </c>
      <c r="W22" s="211">
        <f t="shared" si="5"/>
        <v>0.33329999999999999</v>
      </c>
      <c r="X22" s="56"/>
      <c r="Y22" s="331">
        <v>0.33329999999999999</v>
      </c>
      <c r="AA22" s="134">
        <f t="shared" si="1"/>
        <v>0</v>
      </c>
    </row>
    <row r="23" spans="1:37" ht="78.75" customHeight="1">
      <c r="A23" s="323" t="s">
        <v>677</v>
      </c>
      <c r="B23" s="204">
        <v>43835</v>
      </c>
      <c r="C23" s="123" t="s">
        <v>678</v>
      </c>
      <c r="D23" s="324" t="s">
        <v>679</v>
      </c>
      <c r="E23" s="123" t="s">
        <v>685</v>
      </c>
      <c r="F23" s="124">
        <v>44180</v>
      </c>
      <c r="G23" s="125">
        <f t="shared" si="3"/>
        <v>0.33329999999999999</v>
      </c>
      <c r="H23" s="155"/>
      <c r="I23" s="155"/>
      <c r="J23" s="56" t="s">
        <v>686</v>
      </c>
      <c r="K23" s="218">
        <v>0.33329999999999999</v>
      </c>
      <c r="L23" s="56" t="s">
        <v>687</v>
      </c>
      <c r="M23" s="206">
        <v>0.33329999999999999</v>
      </c>
      <c r="N23" s="325" t="str">
        <f t="shared" si="6"/>
        <v/>
      </c>
      <c r="O23" s="56" t="s">
        <v>688</v>
      </c>
      <c r="P23" s="272">
        <v>5</v>
      </c>
      <c r="Q23" s="272">
        <v>5</v>
      </c>
      <c r="R23" s="272">
        <v>5</v>
      </c>
      <c r="S23" s="272">
        <v>5</v>
      </c>
      <c r="T23" s="272">
        <v>5</v>
      </c>
      <c r="U23" s="209">
        <f t="shared" si="4"/>
        <v>25</v>
      </c>
      <c r="V23" s="273" t="s">
        <v>246</v>
      </c>
      <c r="W23" s="211">
        <f t="shared" si="5"/>
        <v>0.33329999999999999</v>
      </c>
      <c r="X23" s="56"/>
      <c r="Y23" s="331">
        <v>0.33329999999999999</v>
      </c>
      <c r="AA23" s="242">
        <f t="shared" si="1"/>
        <v>0</v>
      </c>
    </row>
    <row r="24" spans="1:37" ht="78.75" customHeight="1">
      <c r="A24" s="323" t="s">
        <v>677</v>
      </c>
      <c r="B24" s="204">
        <v>43835</v>
      </c>
      <c r="C24" s="123" t="s">
        <v>678</v>
      </c>
      <c r="D24" s="324" t="s">
        <v>679</v>
      </c>
      <c r="E24" s="123" t="s">
        <v>689</v>
      </c>
      <c r="F24" s="124">
        <v>44180</v>
      </c>
      <c r="G24" s="125">
        <f t="shared" si="3"/>
        <v>1</v>
      </c>
      <c r="H24" s="155"/>
      <c r="I24" s="155"/>
      <c r="J24" s="56" t="s">
        <v>690</v>
      </c>
      <c r="K24" s="206">
        <v>1</v>
      </c>
      <c r="L24" s="56" t="s">
        <v>691</v>
      </c>
      <c r="M24" s="206">
        <v>1</v>
      </c>
      <c r="N24" s="325" t="str">
        <f t="shared" si="6"/>
        <v/>
      </c>
      <c r="O24" s="56" t="s">
        <v>692</v>
      </c>
      <c r="P24" s="272">
        <v>5</v>
      </c>
      <c r="Q24" s="272">
        <v>5</v>
      </c>
      <c r="R24" s="272">
        <v>5</v>
      </c>
      <c r="S24" s="272">
        <v>5</v>
      </c>
      <c r="T24" s="272">
        <v>5</v>
      </c>
      <c r="U24" s="209">
        <f t="shared" si="4"/>
        <v>25</v>
      </c>
      <c r="V24" s="273" t="s">
        <v>246</v>
      </c>
      <c r="W24" s="211">
        <f t="shared" si="5"/>
        <v>1</v>
      </c>
      <c r="X24" s="56"/>
      <c r="Y24" s="331">
        <v>1</v>
      </c>
      <c r="AA24" s="134">
        <f t="shared" si="1"/>
        <v>0</v>
      </c>
    </row>
    <row r="25" spans="1:37" ht="78.75" customHeight="1">
      <c r="A25" s="323" t="s">
        <v>677</v>
      </c>
      <c r="B25" s="204">
        <v>43835</v>
      </c>
      <c r="C25" s="123" t="s">
        <v>678</v>
      </c>
      <c r="D25" s="324" t="s">
        <v>679</v>
      </c>
      <c r="E25" s="123" t="s">
        <v>693</v>
      </c>
      <c r="F25" s="124">
        <v>44180</v>
      </c>
      <c r="G25" s="125"/>
      <c r="H25" s="155"/>
      <c r="I25" s="155"/>
      <c r="J25" s="339" t="s">
        <v>694</v>
      </c>
      <c r="K25" s="340"/>
      <c r="L25" s="339" t="s">
        <v>218</v>
      </c>
      <c r="M25" s="340"/>
      <c r="N25" s="325" t="str">
        <f t="shared" si="6"/>
        <v/>
      </c>
      <c r="O25" s="56" t="s">
        <v>218</v>
      </c>
      <c r="P25" s="272"/>
      <c r="Q25" s="272"/>
      <c r="R25" s="272"/>
      <c r="S25" s="272"/>
      <c r="T25" s="272"/>
      <c r="U25" s="209"/>
      <c r="V25" s="273" t="s">
        <v>695</v>
      </c>
      <c r="W25" s="211"/>
      <c r="X25" s="56" t="s">
        <v>278</v>
      </c>
      <c r="Y25" s="327"/>
      <c r="AA25" s="134">
        <f t="shared" si="1"/>
        <v>0</v>
      </c>
    </row>
    <row r="26" spans="1:37" ht="78.75" customHeight="1">
      <c r="A26" s="323" t="s">
        <v>677</v>
      </c>
      <c r="B26" s="204">
        <v>43835</v>
      </c>
      <c r="C26" s="123" t="s">
        <v>678</v>
      </c>
      <c r="D26" s="324" t="s">
        <v>679</v>
      </c>
      <c r="E26" s="123" t="s">
        <v>696</v>
      </c>
      <c r="F26" s="124">
        <v>44180</v>
      </c>
      <c r="G26" s="125">
        <f t="shared" si="3"/>
        <v>0.33329999999999999</v>
      </c>
      <c r="H26" s="155"/>
      <c r="I26" s="155"/>
      <c r="J26" s="56" t="s">
        <v>697</v>
      </c>
      <c r="K26" s="206">
        <v>0.33329999999999999</v>
      </c>
      <c r="L26" s="56" t="s">
        <v>698</v>
      </c>
      <c r="M26" s="206">
        <v>0.33329999999999999</v>
      </c>
      <c r="N26" s="325" t="str">
        <f t="shared" si="6"/>
        <v/>
      </c>
      <c r="O26" s="56" t="s">
        <v>699</v>
      </c>
      <c r="P26" s="272">
        <v>5</v>
      </c>
      <c r="Q26" s="272">
        <v>5</v>
      </c>
      <c r="R26" s="272">
        <v>5</v>
      </c>
      <c r="S26" s="272">
        <v>5</v>
      </c>
      <c r="T26" s="272">
        <v>5</v>
      </c>
      <c r="U26" s="209">
        <f t="shared" si="4"/>
        <v>25</v>
      </c>
      <c r="V26" s="273" t="s">
        <v>246</v>
      </c>
      <c r="W26" s="211">
        <f t="shared" si="5"/>
        <v>0.33329999999999999</v>
      </c>
      <c r="X26" s="56"/>
      <c r="Y26" s="331">
        <v>0.33329999999999999</v>
      </c>
      <c r="AA26" s="134">
        <f t="shared" si="1"/>
        <v>0</v>
      </c>
    </row>
    <row r="27" spans="1:37" ht="78.75" customHeight="1">
      <c r="A27" s="323" t="s">
        <v>677</v>
      </c>
      <c r="B27" s="204">
        <v>43835</v>
      </c>
      <c r="C27" s="123" t="s">
        <v>678</v>
      </c>
      <c r="D27" s="324" t="s">
        <v>679</v>
      </c>
      <c r="E27" s="123" t="s">
        <v>700</v>
      </c>
      <c r="F27" s="124">
        <v>44180</v>
      </c>
      <c r="G27" s="125">
        <f t="shared" si="3"/>
        <v>0.33329999999999999</v>
      </c>
      <c r="H27" s="155"/>
      <c r="I27" s="155"/>
      <c r="J27" s="56" t="s">
        <v>701</v>
      </c>
      <c r="K27" s="206">
        <v>0.33329999999999999</v>
      </c>
      <c r="L27" s="56" t="s">
        <v>702</v>
      </c>
      <c r="M27" s="206">
        <v>0.33329999999999999</v>
      </c>
      <c r="N27" s="325"/>
      <c r="O27" s="56" t="s">
        <v>703</v>
      </c>
      <c r="P27" s="272">
        <v>5</v>
      </c>
      <c r="Q27" s="272">
        <v>3</v>
      </c>
      <c r="R27" s="272">
        <v>5</v>
      </c>
      <c r="S27" s="272">
        <v>5</v>
      </c>
      <c r="T27" s="272">
        <v>5</v>
      </c>
      <c r="U27" s="209">
        <f t="shared" si="4"/>
        <v>23</v>
      </c>
      <c r="V27" s="273" t="s">
        <v>704</v>
      </c>
      <c r="W27" s="211">
        <f t="shared" si="5"/>
        <v>0.30663599999999996</v>
      </c>
      <c r="X27" s="56"/>
      <c r="Y27" s="331">
        <v>0.33329999999999999</v>
      </c>
      <c r="AA27" s="134">
        <f t="shared" si="1"/>
        <v>0</v>
      </c>
    </row>
    <row r="28" spans="1:37" ht="78.75" customHeight="1">
      <c r="A28" s="323" t="s">
        <v>677</v>
      </c>
      <c r="B28" s="204">
        <v>43835</v>
      </c>
      <c r="C28" s="123" t="s">
        <v>678</v>
      </c>
      <c r="D28" s="324" t="s">
        <v>679</v>
      </c>
      <c r="E28" s="123" t="s">
        <v>705</v>
      </c>
      <c r="F28" s="124">
        <v>44180</v>
      </c>
      <c r="G28" s="125">
        <f t="shared" si="3"/>
        <v>0.9</v>
      </c>
      <c r="H28" s="155"/>
      <c r="I28" s="155"/>
      <c r="J28" s="56" t="s">
        <v>706</v>
      </c>
      <c r="K28" s="206">
        <v>1</v>
      </c>
      <c r="L28" s="56" t="s">
        <v>707</v>
      </c>
      <c r="M28" s="206">
        <v>0.9</v>
      </c>
      <c r="N28" s="325" t="s">
        <v>708</v>
      </c>
      <c r="O28" s="328" t="s">
        <v>709</v>
      </c>
      <c r="P28" s="272">
        <v>5</v>
      </c>
      <c r="Q28" s="272">
        <v>5</v>
      </c>
      <c r="R28" s="272">
        <v>5</v>
      </c>
      <c r="S28" s="272">
        <v>5</v>
      </c>
      <c r="T28" s="272">
        <v>5</v>
      </c>
      <c r="U28" s="209">
        <f t="shared" si="4"/>
        <v>25</v>
      </c>
      <c r="V28" s="273" t="s">
        <v>246</v>
      </c>
      <c r="W28" s="211">
        <f t="shared" si="5"/>
        <v>0.9</v>
      </c>
      <c r="X28" s="56"/>
      <c r="Y28" s="331">
        <v>0.9</v>
      </c>
      <c r="AA28" s="134">
        <f t="shared" si="1"/>
        <v>9.9999999999999978E-2</v>
      </c>
    </row>
    <row r="29" spans="1:37" ht="78.75" customHeight="1">
      <c r="A29" s="323" t="s">
        <v>677</v>
      </c>
      <c r="B29" s="204">
        <v>43835</v>
      </c>
      <c r="C29" s="123" t="s">
        <v>678</v>
      </c>
      <c r="D29" s="324" t="s">
        <v>679</v>
      </c>
      <c r="E29" s="123" t="s">
        <v>710</v>
      </c>
      <c r="F29" s="124">
        <v>44180</v>
      </c>
      <c r="G29" s="125"/>
      <c r="H29" s="155"/>
      <c r="I29" s="155"/>
      <c r="J29" s="129" t="s">
        <v>711</v>
      </c>
      <c r="K29" s="234"/>
      <c r="L29" s="129" t="s">
        <v>712</v>
      </c>
      <c r="M29" s="234"/>
      <c r="N29" s="129" t="str">
        <f t="shared" ref="N29:N31" si="7">IF(AA29&lt;&gt;0,"Diligencie esta casilla","")</f>
        <v/>
      </c>
      <c r="O29" s="129" t="s">
        <v>218</v>
      </c>
      <c r="P29" s="272"/>
      <c r="Q29" s="272"/>
      <c r="R29" s="272"/>
      <c r="S29" s="272"/>
      <c r="T29" s="272"/>
      <c r="U29" s="209"/>
      <c r="V29" s="273" t="s">
        <v>695</v>
      </c>
      <c r="W29" s="211"/>
      <c r="X29" s="56" t="s">
        <v>278</v>
      </c>
      <c r="Y29" s="327"/>
      <c r="Z29" s="54"/>
      <c r="AA29" s="134">
        <f t="shared" si="1"/>
        <v>0</v>
      </c>
    </row>
    <row r="30" spans="1:37" ht="78.75" customHeight="1">
      <c r="A30" s="323" t="s">
        <v>677</v>
      </c>
      <c r="B30" s="204">
        <v>43866</v>
      </c>
      <c r="C30" s="123" t="s">
        <v>713</v>
      </c>
      <c r="D30" s="324" t="s">
        <v>714</v>
      </c>
      <c r="E30" s="123" t="s">
        <v>715</v>
      </c>
      <c r="F30" s="124">
        <v>44165</v>
      </c>
      <c r="G30" s="125">
        <f t="shared" si="3"/>
        <v>0.2</v>
      </c>
      <c r="H30" s="155"/>
      <c r="I30" s="155"/>
      <c r="J30" s="56" t="s">
        <v>716</v>
      </c>
      <c r="K30" s="206">
        <v>1</v>
      </c>
      <c r="L30" s="56" t="s">
        <v>717</v>
      </c>
      <c r="M30" s="206">
        <v>1</v>
      </c>
      <c r="N30" s="325" t="str">
        <f t="shared" si="7"/>
        <v/>
      </c>
      <c r="O30" s="56" t="s">
        <v>718</v>
      </c>
      <c r="P30" s="272">
        <v>5</v>
      </c>
      <c r="Q30" s="272">
        <v>5</v>
      </c>
      <c r="R30" s="272">
        <v>5</v>
      </c>
      <c r="S30" s="272">
        <v>3</v>
      </c>
      <c r="T30" s="272">
        <v>3</v>
      </c>
      <c r="U30" s="209">
        <f t="shared" si="4"/>
        <v>21</v>
      </c>
      <c r="V30" s="273" t="s">
        <v>719</v>
      </c>
      <c r="W30" s="211">
        <f t="shared" si="5"/>
        <v>0.84</v>
      </c>
      <c r="X30" s="56" t="s">
        <v>720</v>
      </c>
      <c r="Y30" s="331">
        <v>0.2</v>
      </c>
      <c r="AA30" s="134">
        <f t="shared" si="1"/>
        <v>0</v>
      </c>
    </row>
    <row r="31" spans="1:37" ht="78.75" customHeight="1">
      <c r="A31" s="338" t="s">
        <v>677</v>
      </c>
      <c r="B31" s="204">
        <v>43895</v>
      </c>
      <c r="C31" s="123" t="s">
        <v>721</v>
      </c>
      <c r="D31" s="324" t="s">
        <v>722</v>
      </c>
      <c r="E31" s="123" t="s">
        <v>62</v>
      </c>
      <c r="F31" s="341">
        <v>44165</v>
      </c>
      <c r="G31" s="125"/>
      <c r="H31" s="155"/>
      <c r="I31" s="155"/>
      <c r="J31" s="56" t="s">
        <v>619</v>
      </c>
      <c r="K31" s="206"/>
      <c r="L31" s="56" t="s">
        <v>619</v>
      </c>
      <c r="M31" s="206"/>
      <c r="N31" s="325" t="str">
        <f t="shared" si="7"/>
        <v/>
      </c>
      <c r="O31" s="56" t="s">
        <v>99</v>
      </c>
      <c r="P31" s="272"/>
      <c r="Q31" s="272"/>
      <c r="R31" s="272"/>
      <c r="S31" s="272"/>
      <c r="T31" s="272"/>
      <c r="U31" s="209"/>
      <c r="V31" s="273" t="s">
        <v>695</v>
      </c>
      <c r="W31" s="211"/>
      <c r="X31" s="56" t="s">
        <v>278</v>
      </c>
      <c r="Y31" s="327"/>
      <c r="AA31" s="134">
        <f t="shared" si="1"/>
        <v>0</v>
      </c>
    </row>
    <row r="32" spans="1:37" ht="43.5" customHeight="1">
      <c r="J32" s="178"/>
      <c r="K32" s="178"/>
      <c r="L32" s="178"/>
      <c r="M32" s="178"/>
      <c r="N32" s="178"/>
      <c r="O32" s="178"/>
      <c r="P32" s="179"/>
      <c r="Q32" s="179"/>
      <c r="R32" s="179"/>
      <c r="S32" s="179"/>
      <c r="T32" s="179"/>
      <c r="U32" s="179"/>
      <c r="V32" s="178"/>
      <c r="W32" s="179"/>
      <c r="X32" s="179"/>
      <c r="Y32" s="179"/>
      <c r="AA32" s="119">
        <f t="shared" si="1"/>
        <v>0</v>
      </c>
    </row>
    <row r="33" spans="10:27" ht="43.5" customHeight="1">
      <c r="J33" s="178"/>
      <c r="K33" s="178"/>
      <c r="L33" s="178"/>
      <c r="M33" s="178"/>
      <c r="N33" s="178"/>
      <c r="O33" s="178"/>
      <c r="P33" s="179"/>
      <c r="Q33" s="179"/>
      <c r="R33" s="179"/>
      <c r="S33" s="179"/>
      <c r="T33" s="179"/>
      <c r="U33" s="179"/>
      <c r="V33" s="178"/>
      <c r="W33" s="179"/>
      <c r="X33" s="179"/>
      <c r="Y33" s="179"/>
      <c r="AA33" s="119">
        <f t="shared" si="1"/>
        <v>0</v>
      </c>
    </row>
    <row r="34" spans="10:27" ht="43.5" customHeight="1">
      <c r="J34" s="178"/>
      <c r="K34" s="178"/>
      <c r="L34" s="178"/>
      <c r="M34" s="178"/>
      <c r="N34" s="178"/>
      <c r="O34" s="178"/>
      <c r="P34" s="179"/>
      <c r="Q34" s="179"/>
      <c r="R34" s="179"/>
      <c r="S34" s="179"/>
      <c r="T34" s="179"/>
      <c r="U34" s="179"/>
      <c r="V34" s="178"/>
      <c r="W34" s="179"/>
      <c r="X34" s="179"/>
      <c r="Y34" s="179"/>
      <c r="AA34" s="119">
        <f t="shared" si="1"/>
        <v>0</v>
      </c>
    </row>
    <row r="35" spans="10:27" ht="43.5" customHeight="1">
      <c r="J35" s="178"/>
      <c r="K35" s="178"/>
      <c r="L35" s="178"/>
      <c r="M35" s="178"/>
      <c r="N35" s="178"/>
      <c r="O35" s="178"/>
      <c r="P35" s="179"/>
      <c r="Q35" s="179"/>
      <c r="R35" s="179"/>
      <c r="S35" s="179"/>
      <c r="T35" s="179"/>
      <c r="U35" s="179"/>
      <c r="V35" s="178"/>
      <c r="W35" s="179"/>
      <c r="X35" s="179"/>
      <c r="Y35" s="179"/>
      <c r="AA35" s="119"/>
    </row>
    <row r="36" spans="10:27" ht="43.5" customHeight="1">
      <c r="J36" s="178"/>
      <c r="K36" s="178"/>
      <c r="L36" s="178"/>
      <c r="M36" s="178"/>
      <c r="N36" s="178"/>
      <c r="O36" s="178"/>
      <c r="P36" s="179"/>
      <c r="Q36" s="179"/>
      <c r="R36" s="179"/>
      <c r="S36" s="179"/>
      <c r="T36" s="179"/>
      <c r="U36" s="179"/>
      <c r="V36" s="178"/>
      <c r="W36" s="179"/>
      <c r="X36" s="179"/>
      <c r="Y36" s="179"/>
      <c r="AA36" s="119"/>
    </row>
    <row r="37" spans="10:27" ht="43.5" customHeight="1">
      <c r="J37" s="178"/>
      <c r="K37" s="178"/>
      <c r="L37" s="178"/>
      <c r="M37" s="178"/>
      <c r="N37" s="178"/>
      <c r="O37" s="178"/>
      <c r="P37" s="179"/>
      <c r="Q37" s="179"/>
      <c r="R37" s="179"/>
      <c r="S37" s="179"/>
      <c r="T37" s="179"/>
      <c r="U37" s="179"/>
      <c r="V37" s="178"/>
      <c r="W37" s="179"/>
      <c r="X37" s="179"/>
      <c r="Y37" s="179"/>
      <c r="AA37" s="119"/>
    </row>
    <row r="38" spans="10:27" ht="43.5" customHeight="1">
      <c r="J38" s="178"/>
      <c r="K38" s="178"/>
      <c r="L38" s="178"/>
      <c r="M38" s="178"/>
      <c r="N38" s="178"/>
      <c r="O38" s="178"/>
      <c r="P38" s="179"/>
      <c r="Q38" s="179"/>
      <c r="R38" s="179"/>
      <c r="S38" s="179"/>
      <c r="T38" s="179"/>
      <c r="U38" s="179"/>
      <c r="V38" s="178"/>
      <c r="W38" s="179"/>
      <c r="X38" s="179"/>
      <c r="Y38" s="179"/>
      <c r="AA38" s="119"/>
    </row>
    <row r="39" spans="10:27" ht="43.5" customHeight="1">
      <c r="J39" s="178"/>
      <c r="K39" s="178"/>
      <c r="L39" s="178"/>
      <c r="M39" s="178"/>
      <c r="N39" s="178"/>
      <c r="O39" s="178"/>
      <c r="P39" s="179"/>
      <c r="Q39" s="179"/>
      <c r="R39" s="179"/>
      <c r="S39" s="179"/>
      <c r="T39" s="179"/>
      <c r="U39" s="179"/>
      <c r="V39" s="178"/>
      <c r="W39" s="179"/>
      <c r="X39" s="179"/>
      <c r="Y39" s="179"/>
      <c r="AA39" s="119"/>
    </row>
    <row r="40" spans="10:27" ht="43.5" customHeight="1">
      <c r="J40" s="178"/>
      <c r="K40" s="178"/>
      <c r="L40" s="178"/>
      <c r="M40" s="178"/>
      <c r="N40" s="178"/>
      <c r="O40" s="178"/>
      <c r="P40" s="179"/>
      <c r="Q40" s="179"/>
      <c r="R40" s="179"/>
      <c r="S40" s="179"/>
      <c r="T40" s="179"/>
      <c r="U40" s="179"/>
      <c r="V40" s="178"/>
      <c r="W40" s="179"/>
      <c r="X40" s="179"/>
      <c r="Y40" s="179"/>
      <c r="AA40" s="119"/>
    </row>
    <row r="41" spans="10:27" ht="43.5" customHeight="1">
      <c r="J41" s="178"/>
      <c r="K41" s="178"/>
      <c r="L41" s="178"/>
      <c r="M41" s="178"/>
      <c r="N41" s="178"/>
      <c r="O41" s="178"/>
      <c r="V41" s="313"/>
      <c r="AA41" s="119"/>
    </row>
    <row r="42" spans="10:27" ht="43.5" customHeight="1">
      <c r="J42" s="178"/>
      <c r="K42" s="178"/>
      <c r="L42" s="178"/>
      <c r="M42" s="178"/>
      <c r="N42" s="178"/>
      <c r="O42" s="178"/>
      <c r="V42" s="313"/>
      <c r="AA42" s="119"/>
    </row>
    <row r="43" spans="10:27" ht="43.5" customHeight="1">
      <c r="V43" s="313"/>
      <c r="AA43" s="119"/>
    </row>
    <row r="44" spans="10:27" ht="43.5" customHeight="1">
      <c r="V44" s="313"/>
      <c r="AA44" s="119"/>
    </row>
    <row r="45" spans="10:27" ht="43.5" customHeight="1">
      <c r="V45" s="313"/>
      <c r="AA45" s="119"/>
    </row>
    <row r="46" spans="10:27" ht="43.5" customHeight="1">
      <c r="V46" s="313"/>
      <c r="AA46" s="119"/>
    </row>
    <row r="47" spans="10:27" ht="43.5" customHeight="1">
      <c r="V47" s="313"/>
      <c r="AA47" s="119"/>
    </row>
    <row r="48" spans="10:27" ht="43.5" customHeight="1">
      <c r="V48" s="313"/>
      <c r="AA48" s="119"/>
    </row>
    <row r="49" spans="22:27" ht="43.5" customHeight="1">
      <c r="V49" s="313"/>
      <c r="AA49" s="119"/>
    </row>
    <row r="50" spans="22:27" ht="43.5" customHeight="1">
      <c r="V50" s="313"/>
      <c r="AA50" s="119"/>
    </row>
    <row r="51" spans="22:27" ht="43.5" customHeight="1">
      <c r="V51" s="313"/>
      <c r="AA51" s="119"/>
    </row>
    <row r="52" spans="22:27" ht="43.5" customHeight="1">
      <c r="V52" s="313"/>
      <c r="AA52" s="119"/>
    </row>
    <row r="53" spans="22:27" ht="43.5" customHeight="1">
      <c r="V53" s="313"/>
      <c r="AA53" s="119"/>
    </row>
    <row r="54" spans="22:27" ht="43.5" customHeight="1">
      <c r="V54" s="313"/>
      <c r="AA54" s="119"/>
    </row>
    <row r="55" spans="22:27" ht="43.5" customHeight="1">
      <c r="V55" s="313"/>
    </row>
    <row r="56" spans="22:27" ht="43.5" customHeight="1">
      <c r="V56" s="313"/>
    </row>
    <row r="57" spans="22:27" ht="43.5" customHeight="1">
      <c r="V57" s="313"/>
    </row>
    <row r="58" spans="22:27" ht="43.5" customHeight="1">
      <c r="V58" s="313"/>
    </row>
    <row r="59" spans="22:27" ht="43.5" customHeight="1">
      <c r="V59" s="313"/>
    </row>
    <row r="60" spans="22:27" ht="43.5" customHeight="1">
      <c r="V60" s="313"/>
    </row>
    <row r="61" spans="22:27" ht="43.5" customHeight="1">
      <c r="V61" s="313"/>
    </row>
    <row r="62" spans="22:27" ht="43.5" customHeight="1">
      <c r="V62" s="313"/>
    </row>
    <row r="63" spans="22:27" ht="43.5" customHeight="1">
      <c r="V63" s="313"/>
    </row>
    <row r="64" spans="22:27" ht="43.5" customHeight="1">
      <c r="V64" s="313"/>
    </row>
    <row r="65" spans="22:22" ht="43.5" customHeight="1">
      <c r="V65" s="313"/>
    </row>
    <row r="66" spans="22:22" ht="43.5" customHeight="1">
      <c r="V66" s="313"/>
    </row>
    <row r="67" spans="22:22" ht="43.5" customHeight="1">
      <c r="V67" s="313"/>
    </row>
    <row r="68" spans="22:22" ht="43.5" customHeight="1">
      <c r="V68" s="313"/>
    </row>
    <row r="69" spans="22:22" ht="43.5" customHeight="1">
      <c r="V69" s="313"/>
    </row>
    <row r="70" spans="22:22" ht="43.5" customHeight="1">
      <c r="V70" s="313"/>
    </row>
    <row r="71" spans="22:22" ht="43.5" customHeight="1">
      <c r="V71" s="313"/>
    </row>
    <row r="72" spans="22:22" ht="43.5" customHeight="1">
      <c r="V72" s="313"/>
    </row>
    <row r="73" spans="22:22" ht="43.5" customHeight="1">
      <c r="V73" s="313"/>
    </row>
    <row r="74" spans="22:22" ht="43.5" customHeight="1">
      <c r="V74" s="313"/>
    </row>
    <row r="75" spans="22:22" ht="43.5" customHeight="1">
      <c r="V75" s="313"/>
    </row>
    <row r="76" spans="22:22" ht="43.5" customHeight="1">
      <c r="V76" s="313"/>
    </row>
    <row r="77" spans="22:22" ht="43.5" customHeight="1">
      <c r="V77" s="313"/>
    </row>
    <row r="78" spans="22:22" ht="43.5" customHeight="1">
      <c r="V78" s="313"/>
    </row>
    <row r="79" spans="22:22" ht="43.5" customHeight="1">
      <c r="V79" s="313"/>
    </row>
    <row r="80" spans="22:22" ht="43.5" customHeight="1">
      <c r="V80" s="313"/>
    </row>
    <row r="81" spans="22:22" ht="43.5" customHeight="1">
      <c r="V81" s="313"/>
    </row>
    <row r="82" spans="22:22" ht="43.5" customHeight="1">
      <c r="V82" s="313"/>
    </row>
    <row r="83" spans="22:22" ht="43.5" customHeight="1">
      <c r="V83" s="313"/>
    </row>
    <row r="84" spans="22:22" ht="43.5" customHeight="1">
      <c r="V84" s="313"/>
    </row>
    <row r="85" spans="22:22" ht="43.5" customHeight="1">
      <c r="V85" s="313"/>
    </row>
    <row r="86" spans="22:22" ht="43.5" customHeight="1">
      <c r="V86" s="313"/>
    </row>
    <row r="87" spans="22:22" ht="43.5" customHeight="1">
      <c r="V87" s="313"/>
    </row>
    <row r="88" spans="22:22" ht="43.5" customHeight="1">
      <c r="V88" s="313"/>
    </row>
    <row r="89" spans="22:22" ht="43.5" customHeight="1">
      <c r="V89" s="313"/>
    </row>
    <row r="90" spans="22:22" ht="43.5" customHeight="1">
      <c r="V90" s="313"/>
    </row>
    <row r="91" spans="22:22" ht="43.5" customHeight="1">
      <c r="V91" s="313"/>
    </row>
    <row r="92" spans="22:22" ht="43.5" customHeight="1">
      <c r="V92" s="313"/>
    </row>
    <row r="93" spans="22:22" ht="43.5" customHeight="1">
      <c r="V93" s="313"/>
    </row>
    <row r="94" spans="22:22" ht="43.5" customHeight="1">
      <c r="V94" s="313"/>
    </row>
    <row r="95" spans="22:22" ht="43.5" customHeight="1">
      <c r="V95" s="313"/>
    </row>
    <row r="96" spans="22:22" ht="43.5" customHeight="1">
      <c r="V96" s="313"/>
    </row>
    <row r="97" spans="22:22" ht="43.5" customHeight="1">
      <c r="V97" s="313"/>
    </row>
    <row r="98" spans="22:22" ht="43.5" customHeight="1">
      <c r="V98" s="313"/>
    </row>
    <row r="99" spans="22:22" ht="43.5" customHeight="1">
      <c r="V99" s="313"/>
    </row>
    <row r="100" spans="22:22" ht="43.5" customHeight="1">
      <c r="V100" s="313"/>
    </row>
    <row r="101" spans="22:22" ht="43.5" customHeight="1">
      <c r="V101" s="313"/>
    </row>
    <row r="102" spans="22:22" ht="43.5" customHeight="1">
      <c r="V102" s="313"/>
    </row>
    <row r="103" spans="22:22" ht="43.5" customHeight="1">
      <c r="V103" s="313"/>
    </row>
    <row r="104" spans="22:22" ht="43.5" customHeight="1">
      <c r="V104" s="313"/>
    </row>
    <row r="105" spans="22:22" ht="43.5" customHeight="1">
      <c r="V105" s="313"/>
    </row>
    <row r="106" spans="22:22" ht="43.5" customHeight="1">
      <c r="V106" s="313"/>
    </row>
    <row r="107" spans="22:22" ht="43.5" customHeight="1">
      <c r="V107" s="313"/>
    </row>
    <row r="108" spans="22:22" ht="43.5" customHeight="1">
      <c r="V108" s="313"/>
    </row>
    <row r="109" spans="22:22" ht="43.5" customHeight="1">
      <c r="V109" s="313"/>
    </row>
    <row r="110" spans="22:22" ht="43.5" customHeight="1">
      <c r="V110" s="313"/>
    </row>
    <row r="111" spans="22:22" ht="43.5" customHeight="1">
      <c r="V111" s="313"/>
    </row>
    <row r="112" spans="22:22" ht="43.5" customHeight="1">
      <c r="V112" s="313"/>
    </row>
    <row r="113" spans="22:22" ht="43.5" customHeight="1">
      <c r="V113" s="313"/>
    </row>
    <row r="114" spans="22:22" ht="43.5" customHeight="1">
      <c r="V114" s="313"/>
    </row>
    <row r="115" spans="22:22" ht="43.5" customHeight="1">
      <c r="V115" s="313"/>
    </row>
    <row r="116" spans="22:22" ht="43.5" customHeight="1">
      <c r="V116" s="313"/>
    </row>
    <row r="117" spans="22:22" ht="43.5" customHeight="1">
      <c r="V117" s="313"/>
    </row>
    <row r="118" spans="22:22" ht="43.5" customHeight="1">
      <c r="V118" s="313"/>
    </row>
    <row r="119" spans="22:22" ht="43.5" customHeight="1">
      <c r="V119" s="313"/>
    </row>
    <row r="120" spans="22:22" ht="43.5" customHeight="1">
      <c r="V120" s="313"/>
    </row>
    <row r="121" spans="22:22" ht="43.5" customHeight="1">
      <c r="V121" s="313"/>
    </row>
    <row r="122" spans="22:22" ht="43.5" customHeight="1">
      <c r="V122" s="313"/>
    </row>
    <row r="123" spans="22:22" ht="43.5" customHeight="1">
      <c r="V123" s="313"/>
    </row>
    <row r="124" spans="22:22" ht="43.5" customHeight="1">
      <c r="V124" s="313"/>
    </row>
    <row r="125" spans="22:22" ht="43.5" customHeight="1">
      <c r="V125" s="313"/>
    </row>
    <row r="126" spans="22:22" ht="43.5" customHeight="1">
      <c r="V126" s="313"/>
    </row>
    <row r="127" spans="22:22" ht="43.5" customHeight="1">
      <c r="V127" s="313"/>
    </row>
    <row r="128" spans="22:22" ht="43.5" customHeight="1">
      <c r="V128" s="313"/>
    </row>
    <row r="129" spans="22:22" ht="43.5" customHeight="1">
      <c r="V129" s="313"/>
    </row>
    <row r="130" spans="22:22" ht="43.5" customHeight="1">
      <c r="V130" s="313"/>
    </row>
    <row r="131" spans="22:22" ht="43.5" customHeight="1">
      <c r="V131" s="313"/>
    </row>
    <row r="132" spans="22:22" ht="43.5" customHeight="1">
      <c r="V132" s="313"/>
    </row>
    <row r="133" spans="22:22" ht="43.5" customHeight="1">
      <c r="V133" s="313"/>
    </row>
    <row r="134" spans="22:22" ht="43.5" customHeight="1">
      <c r="V134" s="313"/>
    </row>
    <row r="135" spans="22:22" ht="43.5" customHeight="1">
      <c r="V135" s="313"/>
    </row>
    <row r="136" spans="22:22" ht="43.5" customHeight="1">
      <c r="V136" s="313"/>
    </row>
    <row r="137" spans="22:22" ht="43.5" customHeight="1">
      <c r="V137" s="313"/>
    </row>
    <row r="138" spans="22:22" ht="43.5" customHeight="1">
      <c r="V138" s="313"/>
    </row>
    <row r="139" spans="22:22" ht="43.5" customHeight="1">
      <c r="V139" s="313"/>
    </row>
    <row r="140" spans="22:22" ht="43.5" customHeight="1">
      <c r="V140" s="313"/>
    </row>
    <row r="141" spans="22:22" ht="43.5" customHeight="1">
      <c r="V141" s="313"/>
    </row>
    <row r="142" spans="22:22" ht="43.5" customHeight="1">
      <c r="V142" s="313"/>
    </row>
    <row r="143" spans="22:22" ht="43.5" customHeight="1">
      <c r="V143" s="313"/>
    </row>
    <row r="144" spans="22:22" ht="43.5" customHeight="1">
      <c r="V144" s="313"/>
    </row>
    <row r="145" spans="22:22" ht="43.5" customHeight="1">
      <c r="V145" s="313"/>
    </row>
    <row r="146" spans="22:22" ht="43.5" customHeight="1">
      <c r="V146" s="313"/>
    </row>
    <row r="147" spans="22:22" ht="43.5" customHeight="1">
      <c r="V147" s="313"/>
    </row>
    <row r="148" spans="22:22" ht="43.5" customHeight="1">
      <c r="V148" s="313"/>
    </row>
    <row r="149" spans="22:22" ht="43.5" customHeight="1">
      <c r="V149" s="313"/>
    </row>
    <row r="150" spans="22:22" ht="43.5" customHeight="1">
      <c r="V150" s="313"/>
    </row>
    <row r="151" spans="22:22" ht="43.5" customHeight="1">
      <c r="V151" s="313"/>
    </row>
    <row r="152" spans="22:22" ht="43.5" customHeight="1">
      <c r="V152" s="313"/>
    </row>
    <row r="153" spans="22:22" ht="43.5" customHeight="1">
      <c r="V153" s="313"/>
    </row>
    <row r="154" spans="22:22" ht="43.5" customHeight="1">
      <c r="V154" s="313"/>
    </row>
    <row r="155" spans="22:22" ht="43.5" customHeight="1">
      <c r="V155" s="313"/>
    </row>
    <row r="156" spans="22:22" ht="43.5" customHeight="1">
      <c r="V156" s="313"/>
    </row>
    <row r="157" spans="22:22" ht="43.5" customHeight="1">
      <c r="V157" s="313"/>
    </row>
    <row r="158" spans="22:22" ht="43.5" customHeight="1">
      <c r="V158" s="313"/>
    </row>
    <row r="159" spans="22:22" ht="43.5" customHeight="1">
      <c r="V159" s="313"/>
    </row>
    <row r="160" spans="22:22" ht="43.5" customHeight="1">
      <c r="V160" s="313"/>
    </row>
    <row r="161" spans="22:22" ht="43.5" customHeight="1">
      <c r="V161" s="313"/>
    </row>
    <row r="162" spans="22:22" ht="43.5" customHeight="1">
      <c r="V162" s="313"/>
    </row>
    <row r="163" spans="22:22" ht="43.5" customHeight="1">
      <c r="V163" s="313"/>
    </row>
    <row r="164" spans="22:22" ht="43.5" customHeight="1">
      <c r="V164" s="313"/>
    </row>
    <row r="165" spans="22:22" ht="43.5" customHeight="1">
      <c r="V165" s="313"/>
    </row>
    <row r="166" spans="22:22" ht="43.5" customHeight="1">
      <c r="V166" s="313"/>
    </row>
    <row r="167" spans="22:22" ht="43.5" customHeight="1">
      <c r="V167" s="313"/>
    </row>
    <row r="168" spans="22:22" ht="43.5" customHeight="1">
      <c r="V168" s="313"/>
    </row>
    <row r="169" spans="22:22" ht="43.5" customHeight="1">
      <c r="V169" s="313"/>
    </row>
    <row r="170" spans="22:22" ht="43.5" customHeight="1">
      <c r="V170" s="313"/>
    </row>
    <row r="171" spans="22:22" ht="43.5" customHeight="1">
      <c r="V171" s="313"/>
    </row>
    <row r="172" spans="22:22" ht="43.5" customHeight="1">
      <c r="V172" s="313"/>
    </row>
    <row r="173" spans="22:22" ht="43.5" customHeight="1">
      <c r="V173" s="313"/>
    </row>
    <row r="174" spans="22:22" ht="43.5" customHeight="1">
      <c r="V174" s="313"/>
    </row>
    <row r="175" spans="22:22" ht="43.5" customHeight="1">
      <c r="V175" s="313"/>
    </row>
    <row r="176" spans="22:22" ht="43.5" customHeight="1">
      <c r="V176" s="313"/>
    </row>
    <row r="177" spans="22:22" ht="43.5" customHeight="1">
      <c r="V177" s="313"/>
    </row>
    <row r="178" spans="22:22" ht="43.5" customHeight="1">
      <c r="V178" s="313"/>
    </row>
    <row r="179" spans="22:22" ht="43.5" customHeight="1">
      <c r="V179" s="313"/>
    </row>
    <row r="180" spans="22:22" ht="43.5" customHeight="1">
      <c r="V180" s="313"/>
    </row>
    <row r="181" spans="22:22" ht="43.5" customHeight="1">
      <c r="V181" s="313"/>
    </row>
    <row r="182" spans="22:22" ht="43.5" customHeight="1">
      <c r="V182" s="313"/>
    </row>
    <row r="183" spans="22:22" ht="43.5" customHeight="1">
      <c r="V183" s="313"/>
    </row>
    <row r="184" spans="22:22" ht="43.5" customHeight="1">
      <c r="V184" s="313"/>
    </row>
    <row r="185" spans="22:22" ht="43.5" customHeight="1">
      <c r="V185" s="313"/>
    </row>
    <row r="186" spans="22:22" ht="43.5" customHeight="1">
      <c r="V186" s="313"/>
    </row>
    <row r="187" spans="22:22" ht="43.5" customHeight="1">
      <c r="V187" s="313"/>
    </row>
    <row r="188" spans="22:22" ht="43.5" customHeight="1">
      <c r="V188" s="313"/>
    </row>
    <row r="189" spans="22:22" ht="43.5" customHeight="1">
      <c r="V189" s="313"/>
    </row>
    <row r="190" spans="22:22" ht="43.5" customHeight="1">
      <c r="V190" s="313"/>
    </row>
    <row r="191" spans="22:22" ht="43.5" customHeight="1">
      <c r="V191" s="313"/>
    </row>
    <row r="192" spans="22:22" ht="43.5" customHeight="1">
      <c r="V192" s="313"/>
    </row>
    <row r="193" spans="22:22" ht="43.5" customHeight="1">
      <c r="V193" s="313"/>
    </row>
    <row r="194" spans="22:22" ht="43.5" customHeight="1">
      <c r="V194" s="313"/>
    </row>
    <row r="195" spans="22:22" ht="43.5" customHeight="1">
      <c r="V195" s="313"/>
    </row>
    <row r="196" spans="22:22" ht="43.5" customHeight="1">
      <c r="V196" s="313"/>
    </row>
    <row r="197" spans="22:22" ht="43.5" customHeight="1">
      <c r="V197" s="313"/>
    </row>
    <row r="198" spans="22:22" ht="43.5" customHeight="1">
      <c r="V198" s="313"/>
    </row>
    <row r="199" spans="22:22" ht="43.5" customHeight="1">
      <c r="V199" s="313"/>
    </row>
    <row r="200" spans="22:22" ht="43.5" customHeight="1">
      <c r="V200" s="313"/>
    </row>
    <row r="201" spans="22:22" ht="43.5" customHeight="1">
      <c r="V201" s="313"/>
    </row>
    <row r="202" spans="22:22" ht="43.5" customHeight="1">
      <c r="V202" s="313"/>
    </row>
    <row r="203" spans="22:22" ht="43.5" customHeight="1">
      <c r="V203" s="313"/>
    </row>
    <row r="204" spans="22:22" ht="43.5" customHeight="1">
      <c r="V204" s="313"/>
    </row>
    <row r="205" spans="22:22" ht="43.5" customHeight="1">
      <c r="V205" s="313"/>
    </row>
    <row r="206" spans="22:22" ht="43.5" customHeight="1">
      <c r="V206" s="313"/>
    </row>
    <row r="207" spans="22:22" ht="43.5" customHeight="1">
      <c r="V207" s="313"/>
    </row>
    <row r="208" spans="22:22" ht="43.5" customHeight="1">
      <c r="V208" s="313"/>
    </row>
    <row r="209" spans="22:22" ht="43.5" customHeight="1">
      <c r="V209" s="313"/>
    </row>
    <row r="210" spans="22:22" ht="43.5" customHeight="1">
      <c r="V210" s="313"/>
    </row>
    <row r="211" spans="22:22" ht="43.5" customHeight="1">
      <c r="V211" s="313"/>
    </row>
    <row r="212" spans="22:22" ht="43.5" customHeight="1">
      <c r="V212" s="313"/>
    </row>
    <row r="213" spans="22:22" ht="43.5" customHeight="1">
      <c r="V213" s="313"/>
    </row>
    <row r="214" spans="22:22" ht="43.5" customHeight="1">
      <c r="V214" s="313"/>
    </row>
    <row r="215" spans="22:22" ht="43.5" customHeight="1">
      <c r="V215" s="313"/>
    </row>
    <row r="216" spans="22:22" ht="43.5" customHeight="1">
      <c r="V216" s="313"/>
    </row>
    <row r="217" spans="22:22" ht="43.5" customHeight="1">
      <c r="V217" s="313"/>
    </row>
    <row r="218" spans="22:22" ht="43.5" customHeight="1">
      <c r="V218" s="313"/>
    </row>
    <row r="219" spans="22:22" ht="43.5" customHeight="1">
      <c r="V219" s="313"/>
    </row>
    <row r="220" spans="22:22" ht="43.5" customHeight="1">
      <c r="V220" s="313"/>
    </row>
    <row r="221" spans="22:22" ht="43.5" customHeight="1">
      <c r="V221" s="313"/>
    </row>
    <row r="222" spans="22:22" ht="43.5" customHeight="1">
      <c r="V222" s="313"/>
    </row>
    <row r="223" spans="22:22" ht="43.5" customHeight="1">
      <c r="V223" s="313"/>
    </row>
    <row r="224" spans="22:22" ht="43.5" customHeight="1">
      <c r="V224" s="313"/>
    </row>
    <row r="225" spans="22:22" ht="43.5" customHeight="1">
      <c r="V225" s="313"/>
    </row>
    <row r="226" spans="22:22" ht="43.5" customHeight="1">
      <c r="V226" s="313"/>
    </row>
    <row r="227" spans="22:22" ht="43.5" customHeight="1">
      <c r="V227" s="313"/>
    </row>
    <row r="228" spans="22:22" ht="43.5" customHeight="1">
      <c r="V228" s="313"/>
    </row>
    <row r="229" spans="22:22" ht="43.5" customHeight="1">
      <c r="V229" s="313"/>
    </row>
    <row r="230" spans="22:22" ht="43.5" customHeight="1">
      <c r="V230" s="313"/>
    </row>
    <row r="231" spans="22:22" ht="43.5" customHeight="1">
      <c r="V231" s="313"/>
    </row>
    <row r="232" spans="22:22" ht="43.5" customHeight="1">
      <c r="V232" s="313"/>
    </row>
    <row r="233" spans="22:22" ht="43.5" customHeight="1">
      <c r="V233" s="313"/>
    </row>
    <row r="234" spans="22:22" ht="43.5" customHeight="1">
      <c r="V234" s="313"/>
    </row>
    <row r="235" spans="22:22" ht="43.5" customHeight="1">
      <c r="V235" s="313"/>
    </row>
    <row r="236" spans="22:22" ht="43.5" customHeight="1">
      <c r="V236" s="313"/>
    </row>
    <row r="237" spans="22:22" ht="43.5" customHeight="1">
      <c r="V237" s="313"/>
    </row>
    <row r="238" spans="22:22" ht="43.5" customHeight="1">
      <c r="V238" s="313"/>
    </row>
    <row r="239" spans="22:22" ht="43.5" customHeight="1">
      <c r="V239" s="313"/>
    </row>
    <row r="240" spans="22:22" ht="43.5" customHeight="1">
      <c r="V240" s="313"/>
    </row>
    <row r="241" spans="22:22" ht="43.5" customHeight="1">
      <c r="V241" s="313"/>
    </row>
    <row r="242" spans="22:22" ht="43.5" customHeight="1">
      <c r="V242" s="313"/>
    </row>
    <row r="243" spans="22:22" ht="43.5" customHeight="1">
      <c r="V243" s="313"/>
    </row>
    <row r="244" spans="22:22" ht="43.5" customHeight="1">
      <c r="V244" s="313"/>
    </row>
    <row r="245" spans="22:22" ht="43.5" customHeight="1">
      <c r="V245" s="313"/>
    </row>
    <row r="246" spans="22:22" ht="43.5" customHeight="1">
      <c r="V246" s="313"/>
    </row>
    <row r="247" spans="22:22" ht="43.5" customHeight="1">
      <c r="V247" s="313"/>
    </row>
    <row r="248" spans="22:22" ht="43.5" customHeight="1">
      <c r="V248" s="313"/>
    </row>
    <row r="249" spans="22:22" ht="43.5" customHeight="1">
      <c r="V249" s="313"/>
    </row>
    <row r="250" spans="22:22" ht="43.5" customHeight="1">
      <c r="V250" s="313"/>
    </row>
    <row r="251" spans="22:22" ht="43.5" customHeight="1">
      <c r="V251" s="313"/>
    </row>
    <row r="252" spans="22:22" ht="43.5" customHeight="1">
      <c r="V252" s="313"/>
    </row>
    <row r="253" spans="22:22" ht="43.5" customHeight="1">
      <c r="V253" s="313"/>
    </row>
    <row r="254" spans="22:22" ht="43.5" customHeight="1">
      <c r="V254" s="313"/>
    </row>
    <row r="255" spans="22:22" ht="43.5" customHeight="1">
      <c r="V255" s="313"/>
    </row>
    <row r="256" spans="22:22" ht="43.5" customHeight="1">
      <c r="V256" s="313"/>
    </row>
    <row r="257" spans="22:22" ht="43.5" customHeight="1">
      <c r="V257" s="313"/>
    </row>
    <row r="258" spans="22:22" ht="43.5" customHeight="1">
      <c r="V258" s="313"/>
    </row>
    <row r="259" spans="22:22" ht="43.5" customHeight="1">
      <c r="V259" s="313"/>
    </row>
    <row r="260" spans="22:22" ht="43.5" customHeight="1">
      <c r="V260" s="313"/>
    </row>
    <row r="261" spans="22:22" ht="43.5" customHeight="1">
      <c r="V261" s="313"/>
    </row>
    <row r="262" spans="22:22" ht="43.5" customHeight="1">
      <c r="V262" s="313"/>
    </row>
    <row r="263" spans="22:22" ht="43.5" customHeight="1">
      <c r="V263" s="313"/>
    </row>
    <row r="264" spans="22:22" ht="43.5" customHeight="1">
      <c r="V264" s="313"/>
    </row>
    <row r="265" spans="22:22" ht="43.5" customHeight="1">
      <c r="V265" s="313"/>
    </row>
    <row r="266" spans="22:22" ht="43.5" customHeight="1">
      <c r="V266" s="313"/>
    </row>
    <row r="267" spans="22:22" ht="43.5" customHeight="1">
      <c r="V267" s="313"/>
    </row>
    <row r="268" spans="22:22" ht="43.5" customHeight="1">
      <c r="V268" s="313"/>
    </row>
    <row r="269" spans="22:22" ht="43.5" customHeight="1">
      <c r="V269" s="313"/>
    </row>
    <row r="270" spans="22:22" ht="43.5" customHeight="1">
      <c r="V270" s="313"/>
    </row>
    <row r="271" spans="22:22" ht="43.5" customHeight="1">
      <c r="V271" s="313"/>
    </row>
    <row r="272" spans="22:22" ht="43.5" customHeight="1">
      <c r="V272" s="313"/>
    </row>
    <row r="273" spans="22:22" ht="43.5" customHeight="1">
      <c r="V273" s="313"/>
    </row>
    <row r="274" spans="22:22" ht="43.5" customHeight="1">
      <c r="V274" s="313"/>
    </row>
    <row r="275" spans="22:22" ht="43.5" customHeight="1">
      <c r="V275" s="313"/>
    </row>
    <row r="276" spans="22:22" ht="43.5" customHeight="1">
      <c r="V276" s="313"/>
    </row>
    <row r="277" spans="22:22" ht="43.5" customHeight="1">
      <c r="V277" s="313"/>
    </row>
    <row r="278" spans="22:22" ht="43.5" customHeight="1">
      <c r="V278" s="313"/>
    </row>
    <row r="279" spans="22:22" ht="43.5" customHeight="1">
      <c r="V279" s="313"/>
    </row>
    <row r="280" spans="22:22" ht="43.5" customHeight="1">
      <c r="V280" s="313"/>
    </row>
    <row r="281" spans="22:22" ht="43.5" customHeight="1">
      <c r="V281" s="313"/>
    </row>
    <row r="282" spans="22:22" ht="43.5" customHeight="1">
      <c r="V282" s="313"/>
    </row>
    <row r="283" spans="22:22" ht="43.5" customHeight="1">
      <c r="V283" s="313"/>
    </row>
    <row r="284" spans="22:22" ht="43.5" customHeight="1">
      <c r="V284" s="313"/>
    </row>
    <row r="285" spans="22:22" ht="43.5" customHeight="1">
      <c r="V285" s="313"/>
    </row>
    <row r="286" spans="22:22" ht="43.5" customHeight="1">
      <c r="V286" s="313"/>
    </row>
    <row r="287" spans="22:22" ht="43.5" customHeight="1">
      <c r="V287" s="313"/>
    </row>
    <row r="288" spans="22:22" ht="43.5" customHeight="1">
      <c r="V288" s="313"/>
    </row>
    <row r="289" spans="22:22" ht="43.5" customHeight="1">
      <c r="V289" s="313"/>
    </row>
    <row r="290" spans="22:22" ht="43.5" customHeight="1">
      <c r="V290" s="313"/>
    </row>
    <row r="291" spans="22:22" ht="43.5" customHeight="1">
      <c r="V291" s="313"/>
    </row>
    <row r="292" spans="22:22" ht="43.5" customHeight="1">
      <c r="V292" s="313"/>
    </row>
    <row r="293" spans="22:22" ht="43.5" customHeight="1">
      <c r="V293" s="313"/>
    </row>
    <row r="294" spans="22:22" ht="43.5" customHeight="1">
      <c r="V294" s="313"/>
    </row>
    <row r="295" spans="22:22" ht="43.5" customHeight="1">
      <c r="V295" s="313"/>
    </row>
    <row r="296" spans="22:22" ht="43.5" customHeight="1">
      <c r="V296" s="313"/>
    </row>
    <row r="297" spans="22:22" ht="43.5" customHeight="1">
      <c r="V297" s="313"/>
    </row>
    <row r="298" spans="22:22" ht="43.5" customHeight="1">
      <c r="V298" s="313"/>
    </row>
    <row r="299" spans="22:22" ht="43.5" customHeight="1">
      <c r="V299" s="313"/>
    </row>
    <row r="300" spans="22:22" ht="43.5" customHeight="1">
      <c r="V300" s="313"/>
    </row>
    <row r="301" spans="22:22" ht="43.5" customHeight="1">
      <c r="V301" s="313"/>
    </row>
    <row r="302" spans="22:22" ht="43.5" customHeight="1">
      <c r="V302" s="313"/>
    </row>
    <row r="303" spans="22:22" ht="43.5" customHeight="1">
      <c r="V303" s="313"/>
    </row>
    <row r="304" spans="22:22" ht="43.5" customHeight="1">
      <c r="V304" s="313"/>
    </row>
    <row r="305" spans="22:22" ht="43.5" customHeight="1">
      <c r="V305" s="313"/>
    </row>
    <row r="306" spans="22:22" ht="43.5" customHeight="1">
      <c r="V306" s="313"/>
    </row>
    <row r="307" spans="22:22" ht="43.5" customHeight="1">
      <c r="V307" s="313"/>
    </row>
    <row r="308" spans="22:22" ht="43.5" customHeight="1">
      <c r="V308" s="313"/>
    </row>
    <row r="309" spans="22:22" ht="43.5" customHeight="1">
      <c r="V309" s="313"/>
    </row>
    <row r="310" spans="22:22" ht="43.5" customHeight="1">
      <c r="V310" s="313"/>
    </row>
    <row r="311" spans="22:22" ht="43.5" customHeight="1">
      <c r="V311" s="313"/>
    </row>
    <row r="312" spans="22:22" ht="43.5" customHeight="1">
      <c r="V312" s="313"/>
    </row>
    <row r="313" spans="22:22" ht="43.5" customHeight="1">
      <c r="V313" s="313"/>
    </row>
    <row r="314" spans="22:22" ht="43.5" customHeight="1">
      <c r="V314" s="313"/>
    </row>
    <row r="315" spans="22:22" ht="43.5" customHeight="1">
      <c r="V315" s="313"/>
    </row>
    <row r="316" spans="22:22" ht="43.5" customHeight="1">
      <c r="V316" s="313"/>
    </row>
    <row r="317" spans="22:22" ht="43.5" customHeight="1">
      <c r="V317" s="313"/>
    </row>
    <row r="318" spans="22:22" ht="43.5" customHeight="1">
      <c r="V318" s="313"/>
    </row>
    <row r="319" spans="22:22" ht="43.5" customHeight="1">
      <c r="V319" s="313"/>
    </row>
    <row r="320" spans="22:22" ht="43.5" customHeight="1">
      <c r="V320" s="313"/>
    </row>
    <row r="321" spans="22:22" ht="43.5" customHeight="1">
      <c r="V321" s="313"/>
    </row>
    <row r="322" spans="22:22" ht="43.5" customHeight="1">
      <c r="V322" s="313"/>
    </row>
    <row r="323" spans="22:22" ht="43.5" customHeight="1">
      <c r="V323" s="313"/>
    </row>
    <row r="324" spans="22:22" ht="43.5" customHeight="1">
      <c r="V324" s="313"/>
    </row>
    <row r="325" spans="22:22" ht="43.5" customHeight="1">
      <c r="V325" s="313"/>
    </row>
    <row r="326" spans="22:22" ht="43.5" customHeight="1">
      <c r="V326" s="313"/>
    </row>
    <row r="327" spans="22:22" ht="43.5" customHeight="1">
      <c r="V327" s="313"/>
    </row>
    <row r="328" spans="22:22" ht="43.5" customHeight="1">
      <c r="V328" s="313"/>
    </row>
    <row r="329" spans="22:22" ht="43.5" customHeight="1">
      <c r="V329" s="313"/>
    </row>
    <row r="330" spans="22:22" ht="43.5" customHeight="1">
      <c r="V330" s="313"/>
    </row>
    <row r="331" spans="22:22" ht="43.5" customHeight="1">
      <c r="V331" s="313"/>
    </row>
    <row r="332" spans="22:22" ht="43.5" customHeight="1">
      <c r="V332" s="313"/>
    </row>
    <row r="333" spans="22:22" ht="43.5" customHeight="1">
      <c r="V333" s="313"/>
    </row>
    <row r="334" spans="22:22" ht="43.5" customHeight="1">
      <c r="V334" s="313"/>
    </row>
    <row r="335" spans="22:22" ht="43.5" customHeight="1">
      <c r="V335" s="313"/>
    </row>
    <row r="336" spans="22:22" ht="43.5" customHeight="1">
      <c r="V336" s="313"/>
    </row>
    <row r="337" spans="22:22" ht="43.5" customHeight="1">
      <c r="V337" s="313"/>
    </row>
    <row r="338" spans="22:22" ht="43.5" customHeight="1">
      <c r="V338" s="313"/>
    </row>
    <row r="339" spans="22:22" ht="43.5" customHeight="1">
      <c r="V339" s="313"/>
    </row>
    <row r="340" spans="22:22" ht="43.5" customHeight="1">
      <c r="V340" s="313"/>
    </row>
    <row r="341" spans="22:22" ht="43.5" customHeight="1">
      <c r="V341" s="313"/>
    </row>
    <row r="342" spans="22:22" ht="43.5" customHeight="1">
      <c r="V342" s="313"/>
    </row>
    <row r="343" spans="22:22" ht="43.5" customHeight="1">
      <c r="V343" s="313"/>
    </row>
    <row r="344" spans="22:22" ht="43.5" customHeight="1">
      <c r="V344" s="313"/>
    </row>
    <row r="345" spans="22:22" ht="43.5" customHeight="1">
      <c r="V345" s="313"/>
    </row>
    <row r="346" spans="22:22" ht="43.5" customHeight="1">
      <c r="V346" s="313"/>
    </row>
    <row r="347" spans="22:22" ht="43.5" customHeight="1">
      <c r="V347" s="313"/>
    </row>
    <row r="348" spans="22:22" ht="43.5" customHeight="1">
      <c r="V348" s="313"/>
    </row>
    <row r="349" spans="22:22" ht="43.5" customHeight="1">
      <c r="V349" s="313"/>
    </row>
    <row r="350" spans="22:22" ht="43.5" customHeight="1">
      <c r="V350" s="313"/>
    </row>
    <row r="351" spans="22:22" ht="43.5" customHeight="1">
      <c r="V351" s="313"/>
    </row>
    <row r="352" spans="22:22" ht="43.5" customHeight="1">
      <c r="V352" s="313"/>
    </row>
    <row r="353" spans="22:22" ht="43.5" customHeight="1">
      <c r="V353" s="313"/>
    </row>
    <row r="354" spans="22:22" ht="43.5" customHeight="1">
      <c r="V354" s="313"/>
    </row>
    <row r="355" spans="22:22" ht="43.5" customHeight="1">
      <c r="V355" s="313"/>
    </row>
    <row r="356" spans="22:22" ht="43.5" customHeight="1">
      <c r="V356" s="313"/>
    </row>
    <row r="357" spans="22:22" ht="43.5" customHeight="1">
      <c r="V357" s="313"/>
    </row>
    <row r="358" spans="22:22" ht="43.5" customHeight="1">
      <c r="V358" s="313"/>
    </row>
    <row r="359" spans="22:22" ht="43.5" customHeight="1">
      <c r="V359" s="313"/>
    </row>
    <row r="360" spans="22:22" ht="43.5" customHeight="1">
      <c r="V360" s="313"/>
    </row>
    <row r="361" spans="22:22" ht="43.5" customHeight="1">
      <c r="V361" s="313"/>
    </row>
    <row r="362" spans="22:22" ht="43.5" customHeight="1">
      <c r="V362" s="313"/>
    </row>
    <row r="363" spans="22:22" ht="43.5" customHeight="1">
      <c r="V363" s="313"/>
    </row>
    <row r="364" spans="22:22" ht="43.5" customHeight="1">
      <c r="V364" s="313"/>
    </row>
    <row r="365" spans="22:22" ht="43.5" customHeight="1">
      <c r="V365" s="313"/>
    </row>
    <row r="366" spans="22:22" ht="43.5" customHeight="1">
      <c r="V366" s="313"/>
    </row>
    <row r="367" spans="22:22" ht="43.5" customHeight="1">
      <c r="V367" s="313"/>
    </row>
    <row r="368" spans="22:22" ht="43.5" customHeight="1">
      <c r="V368" s="313"/>
    </row>
    <row r="369" spans="22:22" ht="43.5" customHeight="1">
      <c r="V369" s="313"/>
    </row>
    <row r="370" spans="22:22" ht="43.5" customHeight="1">
      <c r="V370" s="313"/>
    </row>
    <row r="371" spans="22:22" ht="43.5" customHeight="1">
      <c r="V371" s="313"/>
    </row>
    <row r="372" spans="22:22" ht="43.5" customHeight="1">
      <c r="V372" s="313"/>
    </row>
    <row r="373" spans="22:22" ht="43.5" customHeight="1">
      <c r="V373" s="313"/>
    </row>
    <row r="374" spans="22:22" ht="43.5" customHeight="1">
      <c r="V374" s="313"/>
    </row>
    <row r="375" spans="22:22" ht="43.5" customHeight="1">
      <c r="V375" s="313"/>
    </row>
    <row r="376" spans="22:22" ht="43.5" customHeight="1">
      <c r="V376" s="313"/>
    </row>
    <row r="377" spans="22:22" ht="43.5" customHeight="1">
      <c r="V377" s="313"/>
    </row>
    <row r="378" spans="22:22" ht="43.5" customHeight="1">
      <c r="V378" s="313"/>
    </row>
    <row r="379" spans="22:22" ht="43.5" customHeight="1">
      <c r="V379" s="313"/>
    </row>
    <row r="380" spans="22:22" ht="43.5" customHeight="1">
      <c r="V380" s="313"/>
    </row>
    <row r="381" spans="22:22" ht="43.5" customHeight="1">
      <c r="V381" s="313"/>
    </row>
    <row r="382" spans="22:22" ht="43.5" customHeight="1">
      <c r="V382" s="313"/>
    </row>
    <row r="383" spans="22:22" ht="43.5" customHeight="1">
      <c r="V383" s="313"/>
    </row>
    <row r="384" spans="22:22" ht="43.5" customHeight="1">
      <c r="V384" s="313"/>
    </row>
    <row r="385" spans="22:22" ht="43.5" customHeight="1">
      <c r="V385" s="313"/>
    </row>
    <row r="386" spans="22:22" ht="43.5" customHeight="1">
      <c r="V386" s="313"/>
    </row>
    <row r="387" spans="22:22" ht="43.5" customHeight="1">
      <c r="V387" s="313"/>
    </row>
    <row r="388" spans="22:22" ht="43.5" customHeight="1">
      <c r="V388" s="313"/>
    </row>
    <row r="389" spans="22:22" ht="43.5" customHeight="1">
      <c r="V389" s="313"/>
    </row>
    <row r="390" spans="22:22" ht="43.5" customHeight="1">
      <c r="V390" s="313"/>
    </row>
    <row r="391" spans="22:22" ht="43.5" customHeight="1">
      <c r="V391" s="313"/>
    </row>
    <row r="392" spans="22:22" ht="43.5" customHeight="1">
      <c r="V392" s="313"/>
    </row>
    <row r="393" spans="22:22" ht="43.5" customHeight="1">
      <c r="V393" s="313"/>
    </row>
    <row r="394" spans="22:22" ht="43.5" customHeight="1">
      <c r="V394" s="313"/>
    </row>
    <row r="395" spans="22:22" ht="43.5" customHeight="1">
      <c r="V395" s="313"/>
    </row>
    <row r="396" spans="22:22" ht="43.5" customHeight="1">
      <c r="V396" s="313"/>
    </row>
    <row r="397" spans="22:22" ht="43.5" customHeight="1">
      <c r="V397" s="313"/>
    </row>
    <row r="398" spans="22:22" ht="43.5" customHeight="1">
      <c r="V398" s="313"/>
    </row>
    <row r="399" spans="22:22" ht="43.5" customHeight="1">
      <c r="V399" s="313"/>
    </row>
    <row r="400" spans="22:22" ht="43.5" customHeight="1">
      <c r="V400" s="313"/>
    </row>
    <row r="401" spans="22:22" ht="43.5" customHeight="1">
      <c r="V401" s="313"/>
    </row>
    <row r="402" spans="22:22" ht="43.5" customHeight="1">
      <c r="V402" s="313"/>
    </row>
    <row r="403" spans="22:22" ht="43.5" customHeight="1">
      <c r="V403" s="313"/>
    </row>
    <row r="404" spans="22:22" ht="43.5" customHeight="1">
      <c r="V404" s="313"/>
    </row>
    <row r="405" spans="22:22" ht="43.5" customHeight="1">
      <c r="V405" s="313"/>
    </row>
    <row r="406" spans="22:22" ht="43.5" customHeight="1">
      <c r="V406" s="313"/>
    </row>
    <row r="407" spans="22:22" ht="43.5" customHeight="1">
      <c r="V407" s="313"/>
    </row>
    <row r="408" spans="22:22" ht="43.5" customHeight="1">
      <c r="V408" s="313"/>
    </row>
    <row r="409" spans="22:22" ht="43.5" customHeight="1">
      <c r="V409" s="313"/>
    </row>
    <row r="410" spans="22:22" ht="43.5" customHeight="1">
      <c r="V410" s="313"/>
    </row>
    <row r="411" spans="22:22" ht="43.5" customHeight="1">
      <c r="V411" s="313"/>
    </row>
    <row r="412" spans="22:22" ht="43.5" customHeight="1">
      <c r="V412" s="313"/>
    </row>
    <row r="413" spans="22:22" ht="43.5" customHeight="1">
      <c r="V413" s="313"/>
    </row>
    <row r="414" spans="22:22" ht="43.5" customHeight="1">
      <c r="V414" s="313"/>
    </row>
    <row r="415" spans="22:22" ht="43.5" customHeight="1">
      <c r="V415" s="313"/>
    </row>
    <row r="416" spans="22:22" ht="43.5" customHeight="1">
      <c r="V416" s="313"/>
    </row>
    <row r="417" spans="22:22" ht="43.5" customHeight="1">
      <c r="V417" s="313"/>
    </row>
    <row r="418" spans="22:22" ht="43.5" customHeight="1">
      <c r="V418" s="313"/>
    </row>
    <row r="419" spans="22:22" ht="43.5" customHeight="1">
      <c r="V419" s="313"/>
    </row>
    <row r="420" spans="22:22" ht="43.5" customHeight="1">
      <c r="V420" s="313"/>
    </row>
    <row r="421" spans="22:22" ht="43.5" customHeight="1">
      <c r="V421" s="313"/>
    </row>
    <row r="422" spans="22:22" ht="43.5" customHeight="1">
      <c r="V422" s="313"/>
    </row>
    <row r="423" spans="22:22" ht="43.5" customHeight="1">
      <c r="V423" s="313"/>
    </row>
    <row r="424" spans="22:22" ht="43.5" customHeight="1">
      <c r="V424" s="313"/>
    </row>
    <row r="425" spans="22:22" ht="43.5" customHeight="1">
      <c r="V425" s="313"/>
    </row>
    <row r="426" spans="22:22" ht="43.5" customHeight="1">
      <c r="V426" s="313"/>
    </row>
    <row r="427" spans="22:22" ht="43.5" customHeight="1">
      <c r="V427" s="313"/>
    </row>
    <row r="428" spans="22:22" ht="43.5" customHeight="1">
      <c r="V428" s="313"/>
    </row>
    <row r="429" spans="22:22" ht="43.5" customHeight="1">
      <c r="V429" s="313"/>
    </row>
    <row r="430" spans="22:22" ht="43.5" customHeight="1">
      <c r="V430" s="313"/>
    </row>
    <row r="431" spans="22:22" ht="43.5" customHeight="1">
      <c r="V431" s="313"/>
    </row>
    <row r="432" spans="22:22" ht="43.5" customHeight="1">
      <c r="V432" s="313"/>
    </row>
    <row r="433" spans="22:22" ht="43.5" customHeight="1">
      <c r="V433" s="313"/>
    </row>
    <row r="434" spans="22:22" ht="43.5" customHeight="1">
      <c r="V434" s="313"/>
    </row>
    <row r="435" spans="22:22" ht="43.5" customHeight="1">
      <c r="V435" s="313"/>
    </row>
    <row r="436" spans="22:22" ht="43.5" customHeight="1">
      <c r="V436" s="313"/>
    </row>
    <row r="437" spans="22:22" ht="43.5" customHeight="1">
      <c r="V437" s="313"/>
    </row>
    <row r="438" spans="22:22" ht="43.5" customHeight="1">
      <c r="V438" s="313"/>
    </row>
    <row r="439" spans="22:22" ht="43.5" customHeight="1">
      <c r="V439" s="313"/>
    </row>
    <row r="440" spans="22:22" ht="43.5" customHeight="1">
      <c r="V440" s="313"/>
    </row>
    <row r="441" spans="22:22" ht="43.5" customHeight="1">
      <c r="V441" s="313"/>
    </row>
    <row r="442" spans="22:22" ht="43.5" customHeight="1">
      <c r="V442" s="313"/>
    </row>
    <row r="443" spans="22:22" ht="43.5" customHeight="1">
      <c r="V443" s="313"/>
    </row>
    <row r="444" spans="22:22" ht="43.5" customHeight="1">
      <c r="V444" s="313"/>
    </row>
    <row r="445" spans="22:22" ht="43.5" customHeight="1">
      <c r="V445" s="313"/>
    </row>
    <row r="446" spans="22:22" ht="43.5" customHeight="1">
      <c r="V446" s="313"/>
    </row>
    <row r="447" spans="22:22" ht="43.5" customHeight="1">
      <c r="V447" s="313"/>
    </row>
    <row r="448" spans="22:22" ht="43.5" customHeight="1">
      <c r="V448" s="313"/>
    </row>
    <row r="449" spans="22:22" ht="43.5" customHeight="1">
      <c r="V449" s="313"/>
    </row>
    <row r="450" spans="22:22" ht="43.5" customHeight="1">
      <c r="V450" s="313"/>
    </row>
    <row r="451" spans="22:22" ht="43.5" customHeight="1">
      <c r="V451" s="313"/>
    </row>
    <row r="452" spans="22:22" ht="43.5" customHeight="1">
      <c r="V452" s="313"/>
    </row>
    <row r="453" spans="22:22" ht="43.5" customHeight="1">
      <c r="V453" s="313"/>
    </row>
    <row r="454" spans="22:22" ht="43.5" customHeight="1">
      <c r="V454" s="313"/>
    </row>
    <row r="455" spans="22:22" ht="43.5" customHeight="1">
      <c r="V455" s="313"/>
    </row>
    <row r="456" spans="22:22" ht="43.5" customHeight="1">
      <c r="V456" s="313"/>
    </row>
    <row r="457" spans="22:22" ht="43.5" customHeight="1">
      <c r="V457" s="313"/>
    </row>
    <row r="458" spans="22:22" ht="43.5" customHeight="1">
      <c r="V458" s="313"/>
    </row>
    <row r="459" spans="22:22" ht="43.5" customHeight="1">
      <c r="V459" s="313"/>
    </row>
    <row r="460" spans="22:22" ht="43.5" customHeight="1">
      <c r="V460" s="313"/>
    </row>
    <row r="461" spans="22:22" ht="43.5" customHeight="1">
      <c r="V461" s="313"/>
    </row>
    <row r="462" spans="22:22" ht="43.5" customHeight="1">
      <c r="V462" s="313"/>
    </row>
    <row r="463" spans="22:22" ht="43.5" customHeight="1">
      <c r="V463" s="313"/>
    </row>
    <row r="464" spans="22:22" ht="43.5" customHeight="1">
      <c r="V464" s="313"/>
    </row>
    <row r="465" spans="22:22" ht="43.5" customHeight="1">
      <c r="V465" s="313"/>
    </row>
    <row r="466" spans="22:22" ht="43.5" customHeight="1">
      <c r="V466" s="313"/>
    </row>
    <row r="467" spans="22:22" ht="43.5" customHeight="1">
      <c r="V467" s="313"/>
    </row>
    <row r="468" spans="22:22" ht="43.5" customHeight="1">
      <c r="V468" s="313"/>
    </row>
    <row r="469" spans="22:22" ht="43.5" customHeight="1">
      <c r="V469" s="313"/>
    </row>
    <row r="470" spans="22:22" ht="43.5" customHeight="1">
      <c r="V470" s="313"/>
    </row>
    <row r="471" spans="22:22" ht="43.5" customHeight="1">
      <c r="V471" s="313"/>
    </row>
    <row r="472" spans="22:22" ht="43.5" customHeight="1">
      <c r="V472" s="313"/>
    </row>
    <row r="473" spans="22:22" ht="43.5" customHeight="1">
      <c r="V473" s="313"/>
    </row>
    <row r="474" spans="22:22" ht="43.5" customHeight="1">
      <c r="V474" s="313"/>
    </row>
    <row r="475" spans="22:22" ht="43.5" customHeight="1">
      <c r="V475" s="313"/>
    </row>
    <row r="476" spans="22:22" ht="43.5" customHeight="1">
      <c r="V476" s="313"/>
    </row>
    <row r="477" spans="22:22" ht="43.5" customHeight="1">
      <c r="V477" s="313"/>
    </row>
    <row r="478" spans="22:22" ht="43.5" customHeight="1">
      <c r="V478" s="313"/>
    </row>
    <row r="479" spans="22:22" ht="43.5" customHeight="1">
      <c r="V479" s="313"/>
    </row>
    <row r="480" spans="22:22" ht="43.5" customHeight="1">
      <c r="V480" s="313"/>
    </row>
    <row r="481" spans="22:22" ht="43.5" customHeight="1">
      <c r="V481" s="313"/>
    </row>
    <row r="482" spans="22:22" ht="43.5" customHeight="1">
      <c r="V482" s="313"/>
    </row>
    <row r="483" spans="22:22" ht="43.5" customHeight="1">
      <c r="V483" s="313"/>
    </row>
    <row r="484" spans="22:22" ht="43.5" customHeight="1">
      <c r="V484" s="313"/>
    </row>
    <row r="485" spans="22:22" ht="43.5" customHeight="1">
      <c r="V485" s="313"/>
    </row>
    <row r="486" spans="22:22" ht="43.5" customHeight="1">
      <c r="V486" s="313"/>
    </row>
    <row r="487" spans="22:22" ht="43.5" customHeight="1">
      <c r="V487" s="313"/>
    </row>
    <row r="488" spans="22:22" ht="43.5" customHeight="1">
      <c r="V488" s="313"/>
    </row>
    <row r="489" spans="22:22" ht="43.5" customHeight="1">
      <c r="V489" s="313"/>
    </row>
    <row r="490" spans="22:22" ht="43.5" customHeight="1">
      <c r="V490" s="313"/>
    </row>
    <row r="491" spans="22:22" ht="43.5" customHeight="1">
      <c r="V491" s="313"/>
    </row>
    <row r="492" spans="22:22" ht="43.5" customHeight="1">
      <c r="V492" s="313"/>
    </row>
    <row r="493" spans="22:22" ht="43.5" customHeight="1">
      <c r="V493" s="313"/>
    </row>
    <row r="494" spans="22:22" ht="43.5" customHeight="1">
      <c r="V494" s="313"/>
    </row>
    <row r="495" spans="22:22" ht="43.5" customHeight="1">
      <c r="V495" s="313"/>
    </row>
    <row r="496" spans="22:22" ht="43.5" customHeight="1">
      <c r="V496" s="313"/>
    </row>
    <row r="497" spans="22:22" ht="43.5" customHeight="1">
      <c r="V497" s="313"/>
    </row>
    <row r="498" spans="22:22" ht="43.5" customHeight="1">
      <c r="V498" s="313"/>
    </row>
    <row r="499" spans="22:22" ht="43.5" customHeight="1">
      <c r="V499" s="313"/>
    </row>
    <row r="500" spans="22:22" ht="43.5" customHeight="1">
      <c r="V500" s="313"/>
    </row>
    <row r="501" spans="22:22" ht="43.5" customHeight="1">
      <c r="V501" s="313"/>
    </row>
    <row r="502" spans="22:22" ht="43.5" customHeight="1">
      <c r="V502" s="313"/>
    </row>
    <row r="503" spans="22:22" ht="43.5" customHeight="1">
      <c r="V503" s="313"/>
    </row>
    <row r="504" spans="22:22" ht="43.5" customHeight="1">
      <c r="V504" s="313"/>
    </row>
    <row r="505" spans="22:22" ht="43.5" customHeight="1">
      <c r="V505" s="313"/>
    </row>
    <row r="506" spans="22:22" ht="43.5" customHeight="1">
      <c r="V506" s="313"/>
    </row>
    <row r="507" spans="22:22" ht="43.5" customHeight="1">
      <c r="V507" s="313"/>
    </row>
    <row r="508" spans="22:22" ht="43.5" customHeight="1">
      <c r="V508" s="313"/>
    </row>
    <row r="509" spans="22:22" ht="43.5" customHeight="1">
      <c r="V509" s="313"/>
    </row>
    <row r="510" spans="22:22" ht="43.5" customHeight="1">
      <c r="V510" s="313"/>
    </row>
    <row r="511" spans="22:22" ht="43.5" customHeight="1">
      <c r="V511" s="313"/>
    </row>
    <row r="512" spans="22:22" ht="43.5" customHeight="1">
      <c r="V512" s="313"/>
    </row>
    <row r="513" spans="22:22" ht="43.5" customHeight="1">
      <c r="V513" s="313"/>
    </row>
    <row r="514" spans="22:22" ht="43.5" customHeight="1">
      <c r="V514" s="313"/>
    </row>
    <row r="515" spans="22:22" ht="43.5" customHeight="1">
      <c r="V515" s="313"/>
    </row>
    <row r="516" spans="22:22" ht="43.5" customHeight="1">
      <c r="V516" s="313"/>
    </row>
    <row r="517" spans="22:22" ht="43.5" customHeight="1">
      <c r="V517" s="313"/>
    </row>
    <row r="518" spans="22:22" ht="43.5" customHeight="1">
      <c r="V518" s="313"/>
    </row>
    <row r="519" spans="22:22" ht="43.5" customHeight="1">
      <c r="V519" s="313"/>
    </row>
    <row r="520" spans="22:22" ht="43.5" customHeight="1">
      <c r="V520" s="313"/>
    </row>
    <row r="521" spans="22:22" ht="43.5" customHeight="1">
      <c r="V521" s="313"/>
    </row>
    <row r="522" spans="22:22" ht="43.5" customHeight="1">
      <c r="V522" s="313"/>
    </row>
    <row r="523" spans="22:22" ht="43.5" customHeight="1">
      <c r="V523" s="313"/>
    </row>
    <row r="524" spans="22:22" ht="43.5" customHeight="1">
      <c r="V524" s="313"/>
    </row>
    <row r="525" spans="22:22" ht="43.5" customHeight="1">
      <c r="V525" s="313"/>
    </row>
    <row r="526" spans="22:22" ht="43.5" customHeight="1">
      <c r="V526" s="313"/>
    </row>
    <row r="527" spans="22:22" ht="43.5" customHeight="1">
      <c r="V527" s="313"/>
    </row>
    <row r="528" spans="22:22" ht="43.5" customHeight="1">
      <c r="V528" s="313"/>
    </row>
    <row r="529" spans="22:22" ht="43.5" customHeight="1">
      <c r="V529" s="313"/>
    </row>
    <row r="530" spans="22:22" ht="43.5" customHeight="1">
      <c r="V530" s="313"/>
    </row>
    <row r="531" spans="22:22" ht="43.5" customHeight="1">
      <c r="V531" s="313"/>
    </row>
    <row r="532" spans="22:22" ht="43.5" customHeight="1">
      <c r="V532" s="313"/>
    </row>
    <row r="533" spans="22:22" ht="43.5" customHeight="1">
      <c r="V533" s="313"/>
    </row>
    <row r="534" spans="22:22" ht="43.5" customHeight="1">
      <c r="V534" s="313"/>
    </row>
    <row r="535" spans="22:22" ht="43.5" customHeight="1">
      <c r="V535" s="313"/>
    </row>
    <row r="536" spans="22:22" ht="43.5" customHeight="1">
      <c r="V536" s="313"/>
    </row>
    <row r="537" spans="22:22" ht="43.5" customHeight="1">
      <c r="V537" s="313"/>
    </row>
    <row r="538" spans="22:22" ht="43.5" customHeight="1">
      <c r="V538" s="313"/>
    </row>
    <row r="539" spans="22:22" ht="43.5" customHeight="1">
      <c r="V539" s="313"/>
    </row>
    <row r="540" spans="22:22" ht="43.5" customHeight="1">
      <c r="V540" s="313"/>
    </row>
    <row r="541" spans="22:22" ht="43.5" customHeight="1">
      <c r="V541" s="313"/>
    </row>
    <row r="542" spans="22:22" ht="43.5" customHeight="1">
      <c r="V542" s="313"/>
    </row>
    <row r="543" spans="22:22" ht="43.5" customHeight="1">
      <c r="V543" s="313"/>
    </row>
    <row r="544" spans="22:22" ht="43.5" customHeight="1">
      <c r="V544" s="313"/>
    </row>
    <row r="545" spans="22:22" ht="43.5" customHeight="1">
      <c r="V545" s="313"/>
    </row>
    <row r="546" spans="22:22" ht="43.5" customHeight="1">
      <c r="V546" s="313"/>
    </row>
    <row r="547" spans="22:22" ht="43.5" customHeight="1">
      <c r="V547" s="313"/>
    </row>
    <row r="548" spans="22:22" ht="43.5" customHeight="1">
      <c r="V548" s="313"/>
    </row>
    <row r="549" spans="22:22" ht="43.5" customHeight="1">
      <c r="V549" s="313"/>
    </row>
    <row r="550" spans="22:22" ht="43.5" customHeight="1">
      <c r="V550" s="313"/>
    </row>
    <row r="551" spans="22:22" ht="43.5" customHeight="1">
      <c r="V551" s="313"/>
    </row>
    <row r="552" spans="22:22" ht="43.5" customHeight="1">
      <c r="V552" s="313"/>
    </row>
    <row r="553" spans="22:22" ht="43.5" customHeight="1">
      <c r="V553" s="313"/>
    </row>
    <row r="554" spans="22:22" ht="43.5" customHeight="1">
      <c r="V554" s="313"/>
    </row>
    <row r="555" spans="22:22" ht="43.5" customHeight="1">
      <c r="V555" s="313"/>
    </row>
    <row r="556" spans="22:22" ht="43.5" customHeight="1">
      <c r="V556" s="313"/>
    </row>
    <row r="557" spans="22:22" ht="43.5" customHeight="1">
      <c r="V557" s="313"/>
    </row>
    <row r="558" spans="22:22" ht="43.5" customHeight="1">
      <c r="V558" s="313"/>
    </row>
    <row r="559" spans="22:22" ht="43.5" customHeight="1">
      <c r="V559" s="313"/>
    </row>
    <row r="560" spans="22:22" ht="43.5" customHeight="1">
      <c r="V560" s="313"/>
    </row>
    <row r="561" spans="22:22" ht="43.5" customHeight="1">
      <c r="V561" s="313"/>
    </row>
    <row r="562" spans="22:22" ht="43.5" customHeight="1">
      <c r="V562" s="313"/>
    </row>
    <row r="563" spans="22:22" ht="43.5" customHeight="1">
      <c r="V563" s="313"/>
    </row>
    <row r="564" spans="22:22" ht="43.5" customHeight="1">
      <c r="V564" s="313"/>
    </row>
    <row r="565" spans="22:22" ht="43.5" customHeight="1">
      <c r="V565" s="313"/>
    </row>
    <row r="566" spans="22:22" ht="43.5" customHeight="1">
      <c r="V566" s="313"/>
    </row>
    <row r="567" spans="22:22" ht="43.5" customHeight="1">
      <c r="V567" s="313"/>
    </row>
    <row r="568" spans="22:22" ht="43.5" customHeight="1">
      <c r="V568" s="313"/>
    </row>
    <row r="569" spans="22:22" ht="43.5" customHeight="1">
      <c r="V569" s="313"/>
    </row>
    <row r="570" spans="22:22" ht="43.5" customHeight="1">
      <c r="V570" s="313"/>
    </row>
    <row r="571" spans="22:22" ht="43.5" customHeight="1">
      <c r="V571" s="313"/>
    </row>
    <row r="572" spans="22:22" ht="43.5" customHeight="1">
      <c r="V572" s="313"/>
    </row>
    <row r="573" spans="22:22" ht="43.5" customHeight="1">
      <c r="V573" s="313"/>
    </row>
    <row r="574" spans="22:22" ht="43.5" customHeight="1">
      <c r="V574" s="313"/>
    </row>
    <row r="575" spans="22:22" ht="43.5" customHeight="1">
      <c r="V575" s="313"/>
    </row>
    <row r="576" spans="22:22" ht="43.5" customHeight="1">
      <c r="V576" s="313"/>
    </row>
    <row r="577" spans="22:22" ht="43.5" customHeight="1">
      <c r="V577" s="313"/>
    </row>
    <row r="578" spans="22:22" ht="43.5" customHeight="1">
      <c r="V578" s="313"/>
    </row>
    <row r="579" spans="22:22" ht="43.5" customHeight="1">
      <c r="V579" s="313"/>
    </row>
    <row r="580" spans="22:22" ht="43.5" customHeight="1">
      <c r="V580" s="313"/>
    </row>
    <row r="581" spans="22:22" ht="43.5" customHeight="1">
      <c r="V581" s="313"/>
    </row>
    <row r="582" spans="22:22" ht="43.5" customHeight="1">
      <c r="V582" s="313"/>
    </row>
    <row r="583" spans="22:22" ht="43.5" customHeight="1">
      <c r="V583" s="313"/>
    </row>
    <row r="584" spans="22:22" ht="43.5" customHeight="1">
      <c r="V584" s="313"/>
    </row>
    <row r="585" spans="22:22" ht="43.5" customHeight="1">
      <c r="V585" s="313"/>
    </row>
    <row r="586" spans="22:22" ht="43.5" customHeight="1">
      <c r="V586" s="313"/>
    </row>
    <row r="587" spans="22:22" ht="43.5" customHeight="1">
      <c r="V587" s="313"/>
    </row>
    <row r="588" spans="22:22" ht="43.5" customHeight="1">
      <c r="V588" s="313"/>
    </row>
    <row r="589" spans="22:22" ht="43.5" customHeight="1">
      <c r="V589" s="313"/>
    </row>
    <row r="590" spans="22:22" ht="43.5" customHeight="1">
      <c r="V590" s="313"/>
    </row>
    <row r="591" spans="22:22" ht="43.5" customHeight="1">
      <c r="V591" s="313"/>
    </row>
    <row r="592" spans="22:22" ht="43.5" customHeight="1">
      <c r="V592" s="313"/>
    </row>
    <row r="593" spans="22:22" ht="43.5" customHeight="1">
      <c r="V593" s="313"/>
    </row>
    <row r="594" spans="22:22" ht="43.5" customHeight="1">
      <c r="V594" s="313"/>
    </row>
    <row r="595" spans="22:22" ht="43.5" customHeight="1">
      <c r="V595" s="313"/>
    </row>
    <row r="596" spans="22:22" ht="43.5" customHeight="1">
      <c r="V596" s="313"/>
    </row>
    <row r="597" spans="22:22" ht="43.5" customHeight="1">
      <c r="V597" s="313"/>
    </row>
    <row r="598" spans="22:22" ht="43.5" customHeight="1">
      <c r="V598" s="313"/>
    </row>
    <row r="599" spans="22:22" ht="43.5" customHeight="1">
      <c r="V599" s="313"/>
    </row>
    <row r="600" spans="22:22" ht="43.5" customHeight="1">
      <c r="V600" s="313"/>
    </row>
    <row r="601" spans="22:22" ht="43.5" customHeight="1">
      <c r="V601" s="313"/>
    </row>
    <row r="602" spans="22:22" ht="43.5" customHeight="1">
      <c r="V602" s="313"/>
    </row>
    <row r="603" spans="22:22" ht="43.5" customHeight="1">
      <c r="V603" s="313"/>
    </row>
    <row r="604" spans="22:22" ht="43.5" customHeight="1">
      <c r="V604" s="313"/>
    </row>
    <row r="605" spans="22:22" ht="43.5" customHeight="1">
      <c r="V605" s="313"/>
    </row>
    <row r="606" spans="22:22" ht="43.5" customHeight="1">
      <c r="V606" s="313"/>
    </row>
    <row r="607" spans="22:22" ht="43.5" customHeight="1">
      <c r="V607" s="313"/>
    </row>
    <row r="608" spans="22:22" ht="43.5" customHeight="1">
      <c r="V608" s="313"/>
    </row>
    <row r="609" spans="22:22" ht="43.5" customHeight="1">
      <c r="V609" s="313"/>
    </row>
    <row r="610" spans="22:22" ht="43.5" customHeight="1">
      <c r="V610" s="313"/>
    </row>
    <row r="611" spans="22:22" ht="43.5" customHeight="1">
      <c r="V611" s="313"/>
    </row>
    <row r="612" spans="22:22" ht="43.5" customHeight="1">
      <c r="V612" s="313"/>
    </row>
    <row r="613" spans="22:22" ht="43.5" customHeight="1">
      <c r="V613" s="313"/>
    </row>
    <row r="614" spans="22:22" ht="43.5" customHeight="1">
      <c r="V614" s="313"/>
    </row>
    <row r="615" spans="22:22" ht="43.5" customHeight="1">
      <c r="V615" s="313"/>
    </row>
    <row r="616" spans="22:22" ht="43.5" customHeight="1">
      <c r="V616" s="313"/>
    </row>
    <row r="617" spans="22:22" ht="43.5" customHeight="1">
      <c r="V617" s="313"/>
    </row>
    <row r="618" spans="22:22" ht="43.5" customHeight="1">
      <c r="V618" s="313"/>
    </row>
    <row r="619" spans="22:22" ht="43.5" customHeight="1">
      <c r="V619" s="313"/>
    </row>
    <row r="620" spans="22:22" ht="43.5" customHeight="1">
      <c r="V620" s="313"/>
    </row>
    <row r="621" spans="22:22" ht="43.5" customHeight="1">
      <c r="V621" s="313"/>
    </row>
    <row r="622" spans="22:22" ht="43.5" customHeight="1">
      <c r="V622" s="313"/>
    </row>
    <row r="623" spans="22:22" ht="43.5" customHeight="1">
      <c r="V623" s="313"/>
    </row>
    <row r="624" spans="22:22" ht="43.5" customHeight="1">
      <c r="V624" s="313"/>
    </row>
    <row r="625" spans="22:22" ht="43.5" customHeight="1">
      <c r="V625" s="313"/>
    </row>
    <row r="626" spans="22:22" ht="43.5" customHeight="1">
      <c r="V626" s="313"/>
    </row>
    <row r="627" spans="22:22" ht="43.5" customHeight="1">
      <c r="V627" s="313"/>
    </row>
    <row r="628" spans="22:22" ht="43.5" customHeight="1">
      <c r="V628" s="313"/>
    </row>
    <row r="629" spans="22:22" ht="43.5" customHeight="1">
      <c r="V629" s="313"/>
    </row>
    <row r="630" spans="22:22" ht="43.5" customHeight="1">
      <c r="V630" s="313"/>
    </row>
    <row r="631" spans="22:22" ht="43.5" customHeight="1">
      <c r="V631" s="313"/>
    </row>
    <row r="632" spans="22:22" ht="43.5" customHeight="1">
      <c r="V632" s="313"/>
    </row>
    <row r="633" spans="22:22" ht="43.5" customHeight="1">
      <c r="V633" s="313"/>
    </row>
    <row r="634" spans="22:22" ht="43.5" customHeight="1">
      <c r="V634" s="313"/>
    </row>
    <row r="635" spans="22:22" ht="43.5" customHeight="1">
      <c r="V635" s="313"/>
    </row>
    <row r="636" spans="22:22" ht="43.5" customHeight="1">
      <c r="V636" s="313"/>
    </row>
    <row r="637" spans="22:22" ht="43.5" customHeight="1">
      <c r="V637" s="313"/>
    </row>
    <row r="638" spans="22:22" ht="43.5" customHeight="1">
      <c r="V638" s="313"/>
    </row>
    <row r="639" spans="22:22" ht="43.5" customHeight="1">
      <c r="V639" s="313"/>
    </row>
    <row r="640" spans="22:22" ht="43.5" customHeight="1">
      <c r="V640" s="313"/>
    </row>
    <row r="641" spans="22:22" ht="43.5" customHeight="1">
      <c r="V641" s="313"/>
    </row>
    <row r="642" spans="22:22" ht="43.5" customHeight="1">
      <c r="V642" s="313"/>
    </row>
    <row r="643" spans="22:22" ht="43.5" customHeight="1">
      <c r="V643" s="313"/>
    </row>
    <row r="644" spans="22:22" ht="43.5" customHeight="1">
      <c r="V644" s="313"/>
    </row>
    <row r="645" spans="22:22" ht="43.5" customHeight="1">
      <c r="V645" s="313"/>
    </row>
    <row r="646" spans="22:22" ht="43.5" customHeight="1">
      <c r="V646" s="313"/>
    </row>
    <row r="647" spans="22:22" ht="43.5" customHeight="1">
      <c r="V647" s="313"/>
    </row>
    <row r="648" spans="22:22" ht="43.5" customHeight="1">
      <c r="V648" s="313"/>
    </row>
    <row r="649" spans="22:22" ht="43.5" customHeight="1">
      <c r="V649" s="313"/>
    </row>
    <row r="650" spans="22:22" ht="43.5" customHeight="1">
      <c r="V650" s="313"/>
    </row>
    <row r="651" spans="22:22" ht="43.5" customHeight="1">
      <c r="V651" s="313"/>
    </row>
    <row r="652" spans="22:22" ht="43.5" customHeight="1">
      <c r="V652" s="313"/>
    </row>
    <row r="653" spans="22:22" ht="43.5" customHeight="1">
      <c r="V653" s="313"/>
    </row>
    <row r="654" spans="22:22" ht="43.5" customHeight="1">
      <c r="V654" s="313"/>
    </row>
    <row r="655" spans="22:22" ht="43.5" customHeight="1">
      <c r="V655" s="313"/>
    </row>
    <row r="656" spans="22:22" ht="43.5" customHeight="1">
      <c r="V656" s="313"/>
    </row>
    <row r="657" spans="22:22" ht="43.5" customHeight="1">
      <c r="V657" s="313"/>
    </row>
    <row r="658" spans="22:22" ht="43.5" customHeight="1">
      <c r="V658" s="313"/>
    </row>
    <row r="659" spans="22:22" ht="43.5" customHeight="1">
      <c r="V659" s="313"/>
    </row>
    <row r="660" spans="22:22" ht="43.5" customHeight="1">
      <c r="V660" s="313"/>
    </row>
    <row r="661" spans="22:22" ht="43.5" customHeight="1">
      <c r="V661" s="313"/>
    </row>
    <row r="662" spans="22:22" ht="43.5" customHeight="1">
      <c r="V662" s="313"/>
    </row>
    <row r="663" spans="22:22" ht="43.5" customHeight="1">
      <c r="V663" s="313"/>
    </row>
    <row r="664" spans="22:22" ht="43.5" customHeight="1">
      <c r="V664" s="313"/>
    </row>
    <row r="665" spans="22:22" ht="43.5" customHeight="1">
      <c r="V665" s="313"/>
    </row>
    <row r="666" spans="22:22" ht="43.5" customHeight="1">
      <c r="V666" s="313"/>
    </row>
    <row r="667" spans="22:22" ht="43.5" customHeight="1">
      <c r="V667" s="313"/>
    </row>
    <row r="668" spans="22:22" ht="43.5" customHeight="1">
      <c r="V668" s="313"/>
    </row>
    <row r="669" spans="22:22" ht="43.5" customHeight="1">
      <c r="V669" s="313"/>
    </row>
    <row r="670" spans="22:22" ht="43.5" customHeight="1">
      <c r="V670" s="313"/>
    </row>
    <row r="671" spans="22:22" ht="43.5" customHeight="1">
      <c r="V671" s="313"/>
    </row>
    <row r="672" spans="22:22" ht="43.5" customHeight="1">
      <c r="V672" s="313"/>
    </row>
    <row r="673" spans="22:22" ht="43.5" customHeight="1">
      <c r="V673" s="313"/>
    </row>
    <row r="674" spans="22:22" ht="43.5" customHeight="1">
      <c r="V674" s="313"/>
    </row>
    <row r="675" spans="22:22" ht="43.5" customHeight="1">
      <c r="V675" s="313"/>
    </row>
    <row r="676" spans="22:22" ht="43.5" customHeight="1">
      <c r="V676" s="313"/>
    </row>
    <row r="677" spans="22:22" ht="43.5" customHeight="1">
      <c r="V677" s="313"/>
    </row>
    <row r="678" spans="22:22" ht="43.5" customHeight="1">
      <c r="V678" s="313"/>
    </row>
    <row r="679" spans="22:22" ht="43.5" customHeight="1">
      <c r="V679" s="313"/>
    </row>
    <row r="680" spans="22:22" ht="43.5" customHeight="1">
      <c r="V680" s="313"/>
    </row>
    <row r="681" spans="22:22" ht="43.5" customHeight="1">
      <c r="V681" s="313"/>
    </row>
    <row r="682" spans="22:22" ht="43.5" customHeight="1">
      <c r="V682" s="313"/>
    </row>
    <row r="683" spans="22:22" ht="43.5" customHeight="1">
      <c r="V683" s="313"/>
    </row>
    <row r="684" spans="22:22" ht="43.5" customHeight="1">
      <c r="V684" s="313"/>
    </row>
    <row r="685" spans="22:22" ht="43.5" customHeight="1">
      <c r="V685" s="313"/>
    </row>
    <row r="686" spans="22:22" ht="43.5" customHeight="1">
      <c r="V686" s="313"/>
    </row>
    <row r="687" spans="22:22" ht="43.5" customHeight="1">
      <c r="V687" s="313"/>
    </row>
    <row r="688" spans="22:22" ht="43.5" customHeight="1">
      <c r="V688" s="313"/>
    </row>
    <row r="689" spans="22:22" ht="43.5" customHeight="1">
      <c r="V689" s="313"/>
    </row>
    <row r="690" spans="22:22" ht="43.5" customHeight="1">
      <c r="V690" s="313"/>
    </row>
    <row r="691" spans="22:22" ht="43.5" customHeight="1">
      <c r="V691" s="313"/>
    </row>
    <row r="692" spans="22:22" ht="43.5" customHeight="1">
      <c r="V692" s="313"/>
    </row>
    <row r="693" spans="22:22" ht="43.5" customHeight="1">
      <c r="V693" s="313"/>
    </row>
    <row r="694" spans="22:22" ht="43.5" customHeight="1">
      <c r="V694" s="313"/>
    </row>
    <row r="695" spans="22:22" ht="43.5" customHeight="1">
      <c r="V695" s="313"/>
    </row>
    <row r="696" spans="22:22" ht="43.5" customHeight="1">
      <c r="V696" s="313"/>
    </row>
    <row r="697" spans="22:22" ht="43.5" customHeight="1">
      <c r="V697" s="313"/>
    </row>
    <row r="698" spans="22:22" ht="43.5" customHeight="1">
      <c r="V698" s="313"/>
    </row>
    <row r="699" spans="22:22" ht="43.5" customHeight="1">
      <c r="V699" s="313"/>
    </row>
    <row r="700" spans="22:22" ht="43.5" customHeight="1">
      <c r="V700" s="313"/>
    </row>
    <row r="701" spans="22:22" ht="43.5" customHeight="1">
      <c r="V701" s="313"/>
    </row>
    <row r="702" spans="22:22" ht="43.5" customHeight="1">
      <c r="V702" s="313"/>
    </row>
    <row r="703" spans="22:22" ht="43.5" customHeight="1">
      <c r="V703" s="313"/>
    </row>
    <row r="704" spans="22:22" ht="43.5" customHeight="1">
      <c r="V704" s="313"/>
    </row>
    <row r="705" spans="22:22" ht="43.5" customHeight="1">
      <c r="V705" s="313"/>
    </row>
    <row r="706" spans="22:22" ht="43.5" customHeight="1">
      <c r="V706" s="313"/>
    </row>
    <row r="707" spans="22:22" ht="43.5" customHeight="1">
      <c r="V707" s="313"/>
    </row>
    <row r="708" spans="22:22" ht="43.5" customHeight="1">
      <c r="V708" s="313"/>
    </row>
    <row r="709" spans="22:22" ht="43.5" customHeight="1">
      <c r="V709" s="313"/>
    </row>
    <row r="710" spans="22:22" ht="43.5" customHeight="1">
      <c r="V710" s="313"/>
    </row>
    <row r="711" spans="22:22" ht="43.5" customHeight="1">
      <c r="V711" s="313"/>
    </row>
    <row r="712" spans="22:22" ht="43.5" customHeight="1">
      <c r="V712" s="313"/>
    </row>
    <row r="713" spans="22:22" ht="43.5" customHeight="1">
      <c r="V713" s="313"/>
    </row>
    <row r="714" spans="22:22" ht="43.5" customHeight="1">
      <c r="V714" s="313"/>
    </row>
    <row r="715" spans="22:22" ht="43.5" customHeight="1">
      <c r="V715" s="313"/>
    </row>
    <row r="716" spans="22:22" ht="43.5" customHeight="1">
      <c r="V716" s="313"/>
    </row>
    <row r="717" spans="22:22" ht="43.5" customHeight="1">
      <c r="V717" s="313"/>
    </row>
    <row r="718" spans="22:22" ht="43.5" customHeight="1">
      <c r="V718" s="313"/>
    </row>
    <row r="719" spans="22:22" ht="43.5" customHeight="1">
      <c r="V719" s="313"/>
    </row>
    <row r="720" spans="22:22" ht="43.5" customHeight="1">
      <c r="V720" s="313"/>
    </row>
    <row r="721" spans="22:22" ht="43.5" customHeight="1">
      <c r="V721" s="313"/>
    </row>
    <row r="722" spans="22:22" ht="43.5" customHeight="1">
      <c r="V722" s="313"/>
    </row>
    <row r="723" spans="22:22" ht="43.5" customHeight="1">
      <c r="V723" s="313"/>
    </row>
    <row r="724" spans="22:22" ht="43.5" customHeight="1">
      <c r="V724" s="313"/>
    </row>
    <row r="725" spans="22:22" ht="43.5" customHeight="1">
      <c r="V725" s="313"/>
    </row>
    <row r="726" spans="22:22" ht="43.5" customHeight="1">
      <c r="V726" s="313"/>
    </row>
    <row r="727" spans="22:22" ht="43.5" customHeight="1">
      <c r="V727" s="313"/>
    </row>
    <row r="728" spans="22:22" ht="43.5" customHeight="1">
      <c r="V728" s="313"/>
    </row>
    <row r="729" spans="22:22" ht="43.5" customHeight="1">
      <c r="V729" s="313"/>
    </row>
    <row r="730" spans="22:22" ht="43.5" customHeight="1">
      <c r="V730" s="313"/>
    </row>
    <row r="731" spans="22:22" ht="43.5" customHeight="1">
      <c r="V731" s="313"/>
    </row>
    <row r="732" spans="22:22" ht="43.5" customHeight="1">
      <c r="V732" s="313"/>
    </row>
    <row r="733" spans="22:22" ht="43.5" customHeight="1">
      <c r="V733" s="313"/>
    </row>
    <row r="734" spans="22:22" ht="43.5" customHeight="1">
      <c r="V734" s="313"/>
    </row>
    <row r="735" spans="22:22" ht="43.5" customHeight="1">
      <c r="V735" s="313"/>
    </row>
    <row r="736" spans="22:22" ht="43.5" customHeight="1">
      <c r="V736" s="313"/>
    </row>
    <row r="737" spans="22:22" ht="43.5" customHeight="1">
      <c r="V737" s="313"/>
    </row>
    <row r="738" spans="22:22" ht="43.5" customHeight="1">
      <c r="V738" s="313"/>
    </row>
    <row r="739" spans="22:22" ht="43.5" customHeight="1">
      <c r="V739" s="313"/>
    </row>
    <row r="740" spans="22:22" ht="43.5" customHeight="1">
      <c r="V740" s="313"/>
    </row>
    <row r="741" spans="22:22" ht="43.5" customHeight="1">
      <c r="V741" s="313"/>
    </row>
    <row r="742" spans="22:22" ht="43.5" customHeight="1">
      <c r="V742" s="313"/>
    </row>
    <row r="743" spans="22:22" ht="43.5" customHeight="1">
      <c r="V743" s="313"/>
    </row>
    <row r="744" spans="22:22" ht="43.5" customHeight="1">
      <c r="V744" s="313"/>
    </row>
    <row r="745" spans="22:22" ht="43.5" customHeight="1">
      <c r="V745" s="313"/>
    </row>
    <row r="746" spans="22:22" ht="43.5" customHeight="1">
      <c r="V746" s="313"/>
    </row>
    <row r="747" spans="22:22" ht="43.5" customHeight="1">
      <c r="V747" s="313"/>
    </row>
    <row r="748" spans="22:22" ht="43.5" customHeight="1">
      <c r="V748" s="313"/>
    </row>
    <row r="749" spans="22:22" ht="43.5" customHeight="1">
      <c r="V749" s="313"/>
    </row>
    <row r="750" spans="22:22" ht="43.5" customHeight="1">
      <c r="V750" s="313"/>
    </row>
    <row r="751" spans="22:22" ht="43.5" customHeight="1">
      <c r="V751" s="313"/>
    </row>
    <row r="752" spans="22:22" ht="43.5" customHeight="1">
      <c r="V752" s="313"/>
    </row>
    <row r="753" spans="22:22" ht="43.5" customHeight="1">
      <c r="V753" s="313"/>
    </row>
    <row r="754" spans="22:22" ht="43.5" customHeight="1">
      <c r="V754" s="313"/>
    </row>
    <row r="755" spans="22:22" ht="43.5" customHeight="1">
      <c r="V755" s="313"/>
    </row>
    <row r="756" spans="22:22" ht="43.5" customHeight="1">
      <c r="V756" s="313"/>
    </row>
    <row r="757" spans="22:22" ht="43.5" customHeight="1">
      <c r="V757" s="313"/>
    </row>
    <row r="758" spans="22:22" ht="43.5" customHeight="1">
      <c r="V758" s="313"/>
    </row>
    <row r="759" spans="22:22" ht="43.5" customHeight="1">
      <c r="V759" s="313"/>
    </row>
    <row r="760" spans="22:22" ht="43.5" customHeight="1">
      <c r="V760" s="313"/>
    </row>
    <row r="761" spans="22:22" ht="43.5" customHeight="1">
      <c r="V761" s="313"/>
    </row>
    <row r="762" spans="22:22" ht="43.5" customHeight="1">
      <c r="V762" s="313"/>
    </row>
    <row r="763" spans="22:22" ht="43.5" customHeight="1">
      <c r="V763" s="313"/>
    </row>
    <row r="764" spans="22:22" ht="43.5" customHeight="1">
      <c r="V764" s="313"/>
    </row>
    <row r="765" spans="22:22" ht="43.5" customHeight="1">
      <c r="V765" s="313"/>
    </row>
    <row r="766" spans="22:22" ht="43.5" customHeight="1">
      <c r="V766" s="313"/>
    </row>
    <row r="767" spans="22:22" ht="43.5" customHeight="1">
      <c r="V767" s="313"/>
    </row>
    <row r="768" spans="22:22" ht="43.5" customHeight="1">
      <c r="V768" s="313"/>
    </row>
    <row r="769" spans="22:22" ht="43.5" customHeight="1">
      <c r="V769" s="313"/>
    </row>
    <row r="770" spans="22:22" ht="43.5" customHeight="1">
      <c r="V770" s="313"/>
    </row>
    <row r="771" spans="22:22" ht="43.5" customHeight="1">
      <c r="V771" s="313"/>
    </row>
    <row r="772" spans="22:22" ht="43.5" customHeight="1">
      <c r="V772" s="313"/>
    </row>
    <row r="773" spans="22:22" ht="43.5" customHeight="1">
      <c r="V773" s="313"/>
    </row>
    <row r="774" spans="22:22" ht="43.5" customHeight="1">
      <c r="V774" s="313"/>
    </row>
    <row r="775" spans="22:22" ht="43.5" customHeight="1">
      <c r="V775" s="313"/>
    </row>
    <row r="776" spans="22:22" ht="43.5" customHeight="1">
      <c r="V776" s="313"/>
    </row>
    <row r="777" spans="22:22" ht="43.5" customHeight="1">
      <c r="V777" s="313"/>
    </row>
    <row r="778" spans="22:22" ht="43.5" customHeight="1">
      <c r="V778" s="313"/>
    </row>
    <row r="779" spans="22:22" ht="43.5" customHeight="1">
      <c r="V779" s="313"/>
    </row>
    <row r="780" spans="22:22" ht="43.5" customHeight="1">
      <c r="V780" s="313"/>
    </row>
    <row r="781" spans="22:22" ht="43.5" customHeight="1">
      <c r="V781" s="313"/>
    </row>
    <row r="782" spans="22:22" ht="43.5" customHeight="1">
      <c r="V782" s="313"/>
    </row>
    <row r="783" spans="22:22" ht="43.5" customHeight="1">
      <c r="V783" s="313"/>
    </row>
    <row r="784" spans="22:22" ht="43.5" customHeight="1">
      <c r="V784" s="313"/>
    </row>
    <row r="785" spans="22:22" ht="43.5" customHeight="1">
      <c r="V785" s="313"/>
    </row>
    <row r="786" spans="22:22" ht="43.5" customHeight="1">
      <c r="V786" s="313"/>
    </row>
    <row r="787" spans="22:22" ht="43.5" customHeight="1">
      <c r="V787" s="313"/>
    </row>
    <row r="788" spans="22:22" ht="43.5" customHeight="1">
      <c r="V788" s="313"/>
    </row>
    <row r="789" spans="22:22" ht="43.5" customHeight="1">
      <c r="V789" s="313"/>
    </row>
    <row r="790" spans="22:22" ht="43.5" customHeight="1">
      <c r="V790" s="313"/>
    </row>
    <row r="791" spans="22:22" ht="43.5" customHeight="1">
      <c r="V791" s="313"/>
    </row>
    <row r="792" spans="22:22" ht="43.5" customHeight="1">
      <c r="V792" s="313"/>
    </row>
    <row r="793" spans="22:22" ht="43.5" customHeight="1">
      <c r="V793" s="313"/>
    </row>
    <row r="794" spans="22:22" ht="43.5" customHeight="1">
      <c r="V794" s="313"/>
    </row>
    <row r="795" spans="22:22" ht="43.5" customHeight="1">
      <c r="V795" s="313"/>
    </row>
    <row r="796" spans="22:22" ht="43.5" customHeight="1">
      <c r="V796" s="313"/>
    </row>
    <row r="797" spans="22:22" ht="43.5" customHeight="1">
      <c r="V797" s="313"/>
    </row>
    <row r="798" spans="22:22" ht="43.5" customHeight="1">
      <c r="V798" s="313"/>
    </row>
    <row r="799" spans="22:22" ht="43.5" customHeight="1">
      <c r="V799" s="313"/>
    </row>
    <row r="800" spans="22:22" ht="43.5" customHeight="1">
      <c r="V800" s="313"/>
    </row>
    <row r="801" spans="22:22" ht="43.5" customHeight="1">
      <c r="V801" s="313"/>
    </row>
    <row r="802" spans="22:22" ht="43.5" customHeight="1">
      <c r="V802" s="313"/>
    </row>
    <row r="803" spans="22:22" ht="43.5" customHeight="1">
      <c r="V803" s="313"/>
    </row>
    <row r="804" spans="22:22" ht="43.5" customHeight="1">
      <c r="V804" s="313"/>
    </row>
    <row r="805" spans="22:22" ht="43.5" customHeight="1">
      <c r="V805" s="313"/>
    </row>
    <row r="806" spans="22:22" ht="43.5" customHeight="1">
      <c r="V806" s="313"/>
    </row>
    <row r="807" spans="22:22" ht="43.5" customHeight="1">
      <c r="V807" s="313"/>
    </row>
    <row r="808" spans="22:22" ht="43.5" customHeight="1">
      <c r="V808" s="313"/>
    </row>
    <row r="809" spans="22:22" ht="43.5" customHeight="1">
      <c r="V809" s="313"/>
    </row>
    <row r="810" spans="22:22" ht="43.5" customHeight="1">
      <c r="V810" s="313"/>
    </row>
    <row r="811" spans="22:22" ht="43.5" customHeight="1">
      <c r="V811" s="313"/>
    </row>
    <row r="812" spans="22:22" ht="43.5" customHeight="1">
      <c r="V812" s="313"/>
    </row>
    <row r="813" spans="22:22" ht="43.5" customHeight="1">
      <c r="V813" s="313"/>
    </row>
    <row r="814" spans="22:22" ht="43.5" customHeight="1">
      <c r="V814" s="313"/>
    </row>
    <row r="815" spans="22:22" ht="43.5" customHeight="1">
      <c r="V815" s="313"/>
    </row>
    <row r="816" spans="22:22" ht="43.5" customHeight="1">
      <c r="V816" s="313"/>
    </row>
    <row r="817" spans="22:22" ht="43.5" customHeight="1">
      <c r="V817" s="313"/>
    </row>
    <row r="818" spans="22:22" ht="43.5" customHeight="1">
      <c r="V818" s="313"/>
    </row>
    <row r="819" spans="22:22" ht="43.5" customHeight="1">
      <c r="V819" s="313"/>
    </row>
    <row r="820" spans="22:22" ht="43.5" customHeight="1">
      <c r="V820" s="313"/>
    </row>
    <row r="821" spans="22:22" ht="43.5" customHeight="1">
      <c r="V821" s="313"/>
    </row>
    <row r="822" spans="22:22" ht="43.5" customHeight="1">
      <c r="V822" s="313"/>
    </row>
    <row r="823" spans="22:22" ht="43.5" customHeight="1">
      <c r="V823" s="313"/>
    </row>
    <row r="824" spans="22:22" ht="43.5" customHeight="1">
      <c r="V824" s="313"/>
    </row>
    <row r="825" spans="22:22" ht="43.5" customHeight="1">
      <c r="V825" s="313"/>
    </row>
    <row r="826" spans="22:22" ht="43.5" customHeight="1">
      <c r="V826" s="313"/>
    </row>
    <row r="827" spans="22:22" ht="43.5" customHeight="1">
      <c r="V827" s="313"/>
    </row>
    <row r="828" spans="22:22" ht="43.5" customHeight="1">
      <c r="V828" s="313"/>
    </row>
    <row r="829" spans="22:22" ht="43.5" customHeight="1">
      <c r="V829" s="313"/>
    </row>
    <row r="830" spans="22:22" ht="43.5" customHeight="1">
      <c r="V830" s="313"/>
    </row>
    <row r="831" spans="22:22" ht="43.5" customHeight="1">
      <c r="V831" s="313"/>
    </row>
    <row r="832" spans="22:22" ht="43.5" customHeight="1">
      <c r="V832" s="313"/>
    </row>
    <row r="833" spans="22:22" ht="43.5" customHeight="1">
      <c r="V833" s="313"/>
    </row>
    <row r="834" spans="22:22" ht="43.5" customHeight="1">
      <c r="V834" s="313"/>
    </row>
    <row r="835" spans="22:22" ht="43.5" customHeight="1">
      <c r="V835" s="313"/>
    </row>
    <row r="836" spans="22:22" ht="43.5" customHeight="1">
      <c r="V836" s="313"/>
    </row>
    <row r="837" spans="22:22" ht="43.5" customHeight="1">
      <c r="V837" s="313"/>
    </row>
    <row r="838" spans="22:22" ht="43.5" customHeight="1">
      <c r="V838" s="313"/>
    </row>
    <row r="839" spans="22:22" ht="43.5" customHeight="1">
      <c r="V839" s="313"/>
    </row>
    <row r="840" spans="22:22" ht="43.5" customHeight="1">
      <c r="V840" s="313"/>
    </row>
    <row r="841" spans="22:22" ht="43.5" customHeight="1">
      <c r="V841" s="313"/>
    </row>
    <row r="842" spans="22:22" ht="43.5" customHeight="1">
      <c r="V842" s="313"/>
    </row>
    <row r="843" spans="22:22" ht="43.5" customHeight="1">
      <c r="V843" s="313"/>
    </row>
    <row r="844" spans="22:22" ht="43.5" customHeight="1">
      <c r="V844" s="313"/>
    </row>
    <row r="845" spans="22:22" ht="43.5" customHeight="1">
      <c r="V845" s="313"/>
    </row>
    <row r="846" spans="22:22" ht="43.5" customHeight="1">
      <c r="V846" s="313"/>
    </row>
    <row r="847" spans="22:22" ht="43.5" customHeight="1">
      <c r="V847" s="313"/>
    </row>
    <row r="848" spans="22:22" ht="43.5" customHeight="1">
      <c r="V848" s="313"/>
    </row>
    <row r="849" spans="22:22" ht="43.5" customHeight="1">
      <c r="V849" s="313"/>
    </row>
    <row r="850" spans="22:22" ht="43.5" customHeight="1">
      <c r="V850" s="313"/>
    </row>
    <row r="851" spans="22:22" ht="43.5" customHeight="1">
      <c r="V851" s="313"/>
    </row>
    <row r="852" spans="22:22" ht="43.5" customHeight="1">
      <c r="V852" s="313"/>
    </row>
    <row r="853" spans="22:22" ht="43.5" customHeight="1">
      <c r="V853" s="313"/>
    </row>
    <row r="854" spans="22:22" ht="43.5" customHeight="1">
      <c r="V854" s="313"/>
    </row>
    <row r="855" spans="22:22" ht="43.5" customHeight="1">
      <c r="V855" s="313"/>
    </row>
    <row r="856" spans="22:22" ht="43.5" customHeight="1">
      <c r="V856" s="313"/>
    </row>
    <row r="857" spans="22:22" ht="43.5" customHeight="1">
      <c r="V857" s="313"/>
    </row>
    <row r="858" spans="22:22" ht="43.5" customHeight="1">
      <c r="V858" s="313"/>
    </row>
    <row r="859" spans="22:22" ht="43.5" customHeight="1">
      <c r="V859" s="313"/>
    </row>
    <row r="860" spans="22:22" ht="43.5" customHeight="1">
      <c r="V860" s="313"/>
    </row>
    <row r="861" spans="22:22" ht="43.5" customHeight="1">
      <c r="V861" s="313"/>
    </row>
    <row r="862" spans="22:22" ht="43.5" customHeight="1">
      <c r="V862" s="313"/>
    </row>
    <row r="863" spans="22:22" ht="43.5" customHeight="1">
      <c r="V863" s="313"/>
    </row>
    <row r="864" spans="22:22" ht="43.5" customHeight="1">
      <c r="V864" s="313"/>
    </row>
    <row r="865" spans="22:22" ht="43.5" customHeight="1">
      <c r="V865" s="313"/>
    </row>
    <row r="866" spans="22:22" ht="43.5" customHeight="1">
      <c r="V866" s="313"/>
    </row>
    <row r="867" spans="22:22" ht="43.5" customHeight="1">
      <c r="V867" s="313"/>
    </row>
    <row r="868" spans="22:22" ht="43.5" customHeight="1">
      <c r="V868" s="313"/>
    </row>
    <row r="869" spans="22:22" ht="43.5" customHeight="1">
      <c r="V869" s="313"/>
    </row>
    <row r="870" spans="22:22" ht="43.5" customHeight="1">
      <c r="V870" s="313"/>
    </row>
    <row r="871" spans="22:22" ht="43.5" customHeight="1">
      <c r="V871" s="313"/>
    </row>
    <row r="872" spans="22:22" ht="43.5" customHeight="1">
      <c r="V872" s="313"/>
    </row>
    <row r="873" spans="22:22" ht="43.5" customHeight="1">
      <c r="V873" s="313"/>
    </row>
    <row r="874" spans="22:22" ht="43.5" customHeight="1">
      <c r="V874" s="313"/>
    </row>
    <row r="875" spans="22:22" ht="43.5" customHeight="1">
      <c r="V875" s="313"/>
    </row>
    <row r="876" spans="22:22" ht="43.5" customHeight="1">
      <c r="V876" s="313"/>
    </row>
    <row r="877" spans="22:22" ht="43.5" customHeight="1">
      <c r="V877" s="313"/>
    </row>
    <row r="878" spans="22:22" ht="43.5" customHeight="1">
      <c r="V878" s="313"/>
    </row>
    <row r="879" spans="22:22" ht="43.5" customHeight="1">
      <c r="V879" s="313"/>
    </row>
    <row r="880" spans="22:22" ht="43.5" customHeight="1">
      <c r="V880" s="313"/>
    </row>
    <row r="881" spans="22:22" ht="43.5" customHeight="1">
      <c r="V881" s="313"/>
    </row>
    <row r="882" spans="22:22" ht="43.5" customHeight="1">
      <c r="V882" s="313"/>
    </row>
    <row r="883" spans="22:22" ht="43.5" customHeight="1">
      <c r="V883" s="313"/>
    </row>
    <row r="884" spans="22:22" ht="43.5" customHeight="1">
      <c r="V884" s="313"/>
    </row>
    <row r="885" spans="22:22" ht="43.5" customHeight="1">
      <c r="V885" s="313"/>
    </row>
    <row r="886" spans="22:22" ht="43.5" customHeight="1">
      <c r="V886" s="313"/>
    </row>
    <row r="887" spans="22:22" ht="43.5" customHeight="1">
      <c r="V887" s="313"/>
    </row>
    <row r="888" spans="22:22" ht="43.5" customHeight="1">
      <c r="V888" s="313"/>
    </row>
    <row r="889" spans="22:22" ht="43.5" customHeight="1">
      <c r="V889" s="313"/>
    </row>
    <row r="890" spans="22:22" ht="43.5" customHeight="1">
      <c r="V890" s="313"/>
    </row>
    <row r="891" spans="22:22" ht="43.5" customHeight="1">
      <c r="V891" s="313"/>
    </row>
    <row r="892" spans="22:22" ht="43.5" customHeight="1">
      <c r="V892" s="313"/>
    </row>
    <row r="893" spans="22:22" ht="43.5" customHeight="1">
      <c r="V893" s="313"/>
    </row>
    <row r="894" spans="22:22" ht="43.5" customHeight="1">
      <c r="V894" s="313"/>
    </row>
    <row r="895" spans="22:22" ht="43.5" customHeight="1">
      <c r="V895" s="313"/>
    </row>
    <row r="896" spans="22:22" ht="43.5" customHeight="1">
      <c r="V896" s="313"/>
    </row>
    <row r="897" spans="22:22" ht="43.5" customHeight="1">
      <c r="V897" s="313"/>
    </row>
    <row r="898" spans="22:22" ht="43.5" customHeight="1">
      <c r="V898" s="313"/>
    </row>
    <row r="899" spans="22:22" ht="43.5" customHeight="1">
      <c r="V899" s="313"/>
    </row>
    <row r="900" spans="22:22" ht="43.5" customHeight="1">
      <c r="V900" s="313"/>
    </row>
    <row r="901" spans="22:22" ht="43.5" customHeight="1">
      <c r="V901" s="313"/>
    </row>
    <row r="902" spans="22:22" ht="43.5" customHeight="1">
      <c r="V902" s="313"/>
    </row>
    <row r="903" spans="22:22" ht="43.5" customHeight="1">
      <c r="V903" s="313"/>
    </row>
    <row r="904" spans="22:22" ht="43.5" customHeight="1">
      <c r="V904" s="313"/>
    </row>
    <row r="905" spans="22:22" ht="43.5" customHeight="1">
      <c r="V905" s="313"/>
    </row>
    <row r="906" spans="22:22" ht="43.5" customHeight="1">
      <c r="V906" s="313"/>
    </row>
    <row r="907" spans="22:22" ht="43.5" customHeight="1">
      <c r="V907" s="313"/>
    </row>
    <row r="908" spans="22:22" ht="43.5" customHeight="1">
      <c r="V908" s="313"/>
    </row>
    <row r="909" spans="22:22" ht="43.5" customHeight="1">
      <c r="V909" s="313"/>
    </row>
    <row r="910" spans="22:22" ht="43.5" customHeight="1">
      <c r="V910" s="313"/>
    </row>
    <row r="911" spans="22:22" ht="43.5" customHeight="1">
      <c r="V911" s="313"/>
    </row>
    <row r="912" spans="22:22" ht="43.5" customHeight="1">
      <c r="V912" s="313"/>
    </row>
    <row r="913" spans="22:22" ht="43.5" customHeight="1">
      <c r="V913" s="313"/>
    </row>
    <row r="914" spans="22:22" ht="43.5" customHeight="1">
      <c r="V914" s="313"/>
    </row>
    <row r="915" spans="22:22" ht="43.5" customHeight="1">
      <c r="V915" s="313"/>
    </row>
    <row r="916" spans="22:22" ht="43.5" customHeight="1">
      <c r="V916" s="313"/>
    </row>
    <row r="917" spans="22:22" ht="43.5" customHeight="1">
      <c r="V917" s="313"/>
    </row>
    <row r="918" spans="22:22" ht="43.5" customHeight="1">
      <c r="V918" s="313"/>
    </row>
    <row r="919" spans="22:22" ht="43.5" customHeight="1">
      <c r="V919" s="313"/>
    </row>
    <row r="920" spans="22:22" ht="43.5" customHeight="1">
      <c r="V920" s="313"/>
    </row>
    <row r="921" spans="22:22" ht="43.5" customHeight="1">
      <c r="V921" s="313"/>
    </row>
    <row r="922" spans="22:22" ht="43.5" customHeight="1">
      <c r="V922" s="313"/>
    </row>
    <row r="923" spans="22:22" ht="43.5" customHeight="1">
      <c r="V923" s="313"/>
    </row>
    <row r="924" spans="22:22" ht="43.5" customHeight="1">
      <c r="V924" s="313"/>
    </row>
    <row r="925" spans="22:22" ht="43.5" customHeight="1">
      <c r="V925" s="313"/>
    </row>
    <row r="926" spans="22:22" ht="43.5" customHeight="1">
      <c r="V926" s="313"/>
    </row>
    <row r="927" spans="22:22" ht="43.5" customHeight="1">
      <c r="V927" s="313"/>
    </row>
    <row r="928" spans="22:22" ht="43.5" customHeight="1">
      <c r="V928" s="313"/>
    </row>
    <row r="929" spans="22:22" ht="43.5" customHeight="1">
      <c r="V929" s="313"/>
    </row>
    <row r="930" spans="22:22" ht="43.5" customHeight="1">
      <c r="V930" s="313"/>
    </row>
    <row r="931" spans="22:22" ht="43.5" customHeight="1">
      <c r="V931" s="313"/>
    </row>
    <row r="932" spans="22:22" ht="43.5" customHeight="1">
      <c r="V932" s="313"/>
    </row>
    <row r="933" spans="22:22" ht="43.5" customHeight="1">
      <c r="V933" s="313"/>
    </row>
    <row r="934" spans="22:22" ht="43.5" customHeight="1">
      <c r="V934" s="313"/>
    </row>
    <row r="935" spans="22:22" ht="43.5" customHeight="1">
      <c r="V935" s="313"/>
    </row>
    <row r="936" spans="22:22" ht="43.5" customHeight="1">
      <c r="V936" s="313"/>
    </row>
    <row r="937" spans="22:22" ht="43.5" customHeight="1">
      <c r="V937" s="313"/>
    </row>
    <row r="938" spans="22:22" ht="43.5" customHeight="1">
      <c r="V938" s="313"/>
    </row>
    <row r="939" spans="22:22" ht="43.5" customHeight="1">
      <c r="V939" s="313"/>
    </row>
    <row r="940" spans="22:22" ht="43.5" customHeight="1">
      <c r="V940" s="313"/>
    </row>
    <row r="941" spans="22:22" ht="43.5" customHeight="1">
      <c r="V941" s="313"/>
    </row>
    <row r="942" spans="22:22" ht="43.5" customHeight="1">
      <c r="V942" s="313"/>
    </row>
    <row r="943" spans="22:22" ht="43.5" customHeight="1">
      <c r="V943" s="313"/>
    </row>
    <row r="944" spans="22:22" ht="43.5" customHeight="1">
      <c r="V944" s="313"/>
    </row>
    <row r="945" spans="22:22" ht="43.5" customHeight="1">
      <c r="V945" s="313"/>
    </row>
    <row r="946" spans="22:22" ht="43.5" customHeight="1">
      <c r="V946" s="313"/>
    </row>
    <row r="947" spans="22:22" ht="43.5" customHeight="1">
      <c r="V947" s="313"/>
    </row>
    <row r="948" spans="22:22" ht="43.5" customHeight="1">
      <c r="V948" s="313"/>
    </row>
    <row r="949" spans="22:22" ht="43.5" customHeight="1">
      <c r="V949" s="313"/>
    </row>
    <row r="950" spans="22:22" ht="43.5" customHeight="1">
      <c r="V950" s="313"/>
    </row>
    <row r="951" spans="22:22" ht="43.5" customHeight="1">
      <c r="V951" s="313"/>
    </row>
    <row r="952" spans="22:22" ht="43.5" customHeight="1">
      <c r="V952" s="313"/>
    </row>
    <row r="953" spans="22:22" ht="43.5" customHeight="1">
      <c r="V953" s="313"/>
    </row>
    <row r="954" spans="22:22" ht="43.5" customHeight="1">
      <c r="V954" s="313"/>
    </row>
    <row r="955" spans="22:22" ht="43.5" customHeight="1">
      <c r="V955" s="313"/>
    </row>
    <row r="956" spans="22:22" ht="43.5" customHeight="1">
      <c r="V956" s="313"/>
    </row>
    <row r="957" spans="22:22" ht="43.5" customHeight="1">
      <c r="V957" s="313"/>
    </row>
    <row r="958" spans="22:22" ht="43.5" customHeight="1">
      <c r="V958" s="313"/>
    </row>
    <row r="959" spans="22:22" ht="43.5" customHeight="1">
      <c r="V959" s="313"/>
    </row>
    <row r="960" spans="22:22" ht="43.5" customHeight="1">
      <c r="V960" s="313"/>
    </row>
    <row r="961" spans="22:22" ht="43.5" customHeight="1">
      <c r="V961" s="313"/>
    </row>
    <row r="962" spans="22:22" ht="43.5" customHeight="1">
      <c r="V962" s="313"/>
    </row>
    <row r="963" spans="22:22" ht="43.5" customHeight="1">
      <c r="V963" s="313"/>
    </row>
    <row r="964" spans="22:22" ht="43.5" customHeight="1">
      <c r="V964" s="313"/>
    </row>
    <row r="965" spans="22:22" ht="43.5" customHeight="1">
      <c r="V965" s="313"/>
    </row>
    <row r="966" spans="22:22" ht="43.5" customHeight="1">
      <c r="V966" s="313"/>
    </row>
    <row r="967" spans="22:22" ht="43.5" customHeight="1">
      <c r="V967" s="313"/>
    </row>
    <row r="968" spans="22:22" ht="43.5" customHeight="1">
      <c r="V968" s="313"/>
    </row>
    <row r="969" spans="22:22" ht="43.5" customHeight="1">
      <c r="V969" s="313"/>
    </row>
    <row r="970" spans="22:22" ht="43.5" customHeight="1">
      <c r="V970" s="313"/>
    </row>
    <row r="971" spans="22:22" ht="43.5" customHeight="1">
      <c r="V971" s="313"/>
    </row>
    <row r="972" spans="22:22" ht="43.5" customHeight="1">
      <c r="V972" s="313"/>
    </row>
    <row r="973" spans="22:22" ht="43.5" customHeight="1">
      <c r="V973" s="313"/>
    </row>
    <row r="974" spans="22:22" ht="43.5" customHeight="1">
      <c r="V974" s="313"/>
    </row>
    <row r="975" spans="22:22" ht="43.5" customHeight="1">
      <c r="V975" s="313"/>
    </row>
    <row r="976" spans="22:22" ht="43.5" customHeight="1">
      <c r="V976" s="313"/>
    </row>
    <row r="977" spans="22:22" ht="43.5" customHeight="1">
      <c r="V977" s="313"/>
    </row>
    <row r="978" spans="22:22" ht="43.5" customHeight="1">
      <c r="V978" s="313"/>
    </row>
    <row r="979" spans="22:22" ht="43.5" customHeight="1">
      <c r="V979" s="313"/>
    </row>
    <row r="980" spans="22:22" ht="43.5" customHeight="1">
      <c r="V980" s="313"/>
    </row>
    <row r="981" spans="22:22" ht="43.5" customHeight="1">
      <c r="V981" s="313"/>
    </row>
    <row r="982" spans="22:22" ht="43.5" customHeight="1">
      <c r="V982" s="313"/>
    </row>
    <row r="983" spans="22:22" ht="43.5" customHeight="1">
      <c r="V983" s="313"/>
    </row>
    <row r="984" spans="22:22" ht="43.5" customHeight="1">
      <c r="V984" s="313"/>
    </row>
    <row r="985" spans="22:22" ht="43.5" customHeight="1">
      <c r="V985" s="313"/>
    </row>
    <row r="986" spans="22:22" ht="43.5" customHeight="1">
      <c r="V986" s="313"/>
    </row>
    <row r="987" spans="22:22" ht="43.5" customHeight="1">
      <c r="V987" s="313"/>
    </row>
    <row r="988" spans="22:22" ht="43.5" customHeight="1">
      <c r="V988" s="313"/>
    </row>
    <row r="989" spans="22:22" ht="43.5" customHeight="1">
      <c r="V989" s="313"/>
    </row>
    <row r="990" spans="22:22" ht="43.5" customHeight="1">
      <c r="V990" s="313"/>
    </row>
    <row r="991" spans="22:22" ht="43.5" customHeight="1">
      <c r="V991" s="313"/>
    </row>
    <row r="992" spans="22:22" ht="43.5" customHeight="1">
      <c r="V992" s="313"/>
    </row>
    <row r="993" spans="22:22" ht="43.5" customHeight="1">
      <c r="V993" s="313"/>
    </row>
    <row r="994" spans="22:22" ht="43.5" customHeight="1">
      <c r="V994" s="313"/>
    </row>
    <row r="995" spans="22:22" ht="43.5" customHeight="1">
      <c r="V995" s="313"/>
    </row>
    <row r="996" spans="22:22" ht="43.5" customHeight="1">
      <c r="V996" s="313"/>
    </row>
    <row r="997" spans="22:22" ht="43.5" customHeight="1">
      <c r="V997" s="313"/>
    </row>
    <row r="998" spans="22:22" ht="43.5" customHeight="1">
      <c r="V998" s="313"/>
    </row>
    <row r="999" spans="22:22" ht="43.5" customHeight="1">
      <c r="V999" s="313"/>
    </row>
    <row r="1000" spans="22:22" ht="43.5" customHeight="1">
      <c r="V1000" s="313"/>
    </row>
    <row r="1001" spans="22:22" ht="43.5" customHeight="1">
      <c r="V1001" s="313"/>
    </row>
    <row r="1002" spans="22:22" ht="43.5" customHeight="1">
      <c r="V1002" s="313"/>
    </row>
    <row r="1003" spans="22:22" ht="43.5" customHeight="1">
      <c r="V1003" s="313"/>
    </row>
    <row r="1004" spans="22:22" ht="43.5" customHeight="1">
      <c r="V1004" s="313"/>
    </row>
    <row r="1005" spans="22:22" ht="43.5" customHeight="1">
      <c r="V1005" s="313"/>
    </row>
    <row r="1006" spans="22:22" ht="43.5" customHeight="1">
      <c r="V1006" s="313"/>
    </row>
    <row r="1007" spans="22:22" ht="43.5" customHeight="1">
      <c r="V1007" s="313"/>
    </row>
    <row r="1008" spans="22:22" ht="43.5" customHeight="1">
      <c r="V1008" s="313"/>
    </row>
  </sheetData>
  <sheetProtection password="8E28" sheet="1" objects="1" scenarios="1" formatCells="0" formatColumns="0" autoFilter="0"/>
  <mergeCells count="27">
    <mergeCell ref="Y4:Y5"/>
    <mergeCell ref="N4:N5"/>
    <mergeCell ref="O4:O5"/>
    <mergeCell ref="P4:U4"/>
    <mergeCell ref="V4:V5"/>
    <mergeCell ref="W4:W5"/>
    <mergeCell ref="X4:X5"/>
    <mergeCell ref="H4:H5"/>
    <mergeCell ref="I4:I5"/>
    <mergeCell ref="J4:J5"/>
    <mergeCell ref="K4:K5"/>
    <mergeCell ref="L4:L5"/>
    <mergeCell ref="M4:M5"/>
    <mergeCell ref="A4:A5"/>
    <mergeCell ref="B4:C5"/>
    <mergeCell ref="D4:D5"/>
    <mergeCell ref="E4:E5"/>
    <mergeCell ref="F4:F5"/>
    <mergeCell ref="G4:G5"/>
    <mergeCell ref="A2:I2"/>
    <mergeCell ref="J2:W2"/>
    <mergeCell ref="X2:Y2"/>
    <mergeCell ref="A3:F3"/>
    <mergeCell ref="G3:I3"/>
    <mergeCell ref="J3:O3"/>
    <mergeCell ref="P3:W3"/>
    <mergeCell ref="X3:Y3"/>
  </mergeCells>
  <conditionalFormatting sqref="N6:N31">
    <cfRule type="notContainsBlanks" dxfId="1" priority="1">
      <formula>LEN(TRIM(N6))&gt;0</formula>
    </cfRule>
  </conditionalFormatting>
  <dataValidations count="1">
    <dataValidation type="list" allowBlank="1" showInputMessage="1" showErrorMessage="1" prompt="SELECCIONE   5 - para SI;   3 - para PARCIAL y  0 - para NO" sqref="P6:T31">
      <formula1>"0,3,5"</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F27"/>
  <sheetViews>
    <sheetView workbookViewId="0">
      <selection activeCell="B4" sqref="B4:C5"/>
    </sheetView>
  </sheetViews>
  <sheetFormatPr baseColWidth="10" defaultColWidth="14.42578125" defaultRowHeight="15.75" customHeight="1"/>
  <cols>
    <col min="1" max="1" width="19.5703125" style="52" customWidth="1"/>
    <col min="2" max="2" width="9" style="52" customWidth="1"/>
    <col min="3" max="3" width="36.42578125" style="52" customWidth="1"/>
    <col min="4" max="4" width="26.7109375" style="52" customWidth="1"/>
    <col min="5" max="5" width="35.28515625" style="52" customWidth="1"/>
    <col min="6" max="6" width="16.85546875" style="52" customWidth="1"/>
    <col min="7" max="7" width="16.28515625" style="52" customWidth="1"/>
    <col min="8" max="8" width="1.5703125" style="52" hidden="1" customWidth="1"/>
    <col min="9" max="9" width="16.85546875" style="52" hidden="1" customWidth="1"/>
    <col min="10" max="10" width="25.140625" style="52" customWidth="1"/>
    <col min="11" max="11" width="17.140625" style="52" customWidth="1"/>
    <col min="12" max="12" width="38.5703125" style="52" customWidth="1"/>
    <col min="13" max="13" width="16.28515625" style="52" customWidth="1"/>
    <col min="14" max="14" width="35.28515625" style="52" customWidth="1"/>
    <col min="15" max="15" width="36.140625" style="52" customWidth="1"/>
    <col min="16" max="20" width="9.7109375" style="52" customWidth="1"/>
    <col min="21" max="21" width="15.85546875" style="52" customWidth="1"/>
    <col min="22" max="22" width="46.42578125" style="52" customWidth="1"/>
    <col min="23" max="23" width="18.140625" style="52" customWidth="1"/>
    <col min="24" max="24" width="51.42578125" style="52" customWidth="1"/>
    <col min="25" max="25" width="27.7109375" style="52" customWidth="1"/>
    <col min="26" max="27" width="18.140625" style="52" customWidth="1"/>
    <col min="28" max="28" width="12.85546875" style="52" customWidth="1"/>
    <col min="29" max="16384" width="14.42578125" style="52"/>
  </cols>
  <sheetData>
    <row r="1" spans="1:32" ht="1.5" customHeight="1"/>
    <row r="2" spans="1:32" ht="27" customHeight="1">
      <c r="A2" s="93" t="s">
        <v>0</v>
      </c>
      <c r="B2" s="74"/>
      <c r="C2" s="74"/>
      <c r="D2" s="74"/>
      <c r="E2" s="74"/>
      <c r="F2" s="74"/>
      <c r="G2" s="74"/>
      <c r="H2" s="74"/>
      <c r="I2" s="74"/>
      <c r="J2" s="94" t="s">
        <v>1</v>
      </c>
      <c r="K2" s="74"/>
      <c r="L2" s="74"/>
      <c r="M2" s="74"/>
      <c r="N2" s="74"/>
      <c r="O2" s="74"/>
      <c r="P2" s="74"/>
      <c r="Q2" s="74"/>
      <c r="R2" s="74"/>
      <c r="S2" s="74"/>
      <c r="T2" s="74"/>
      <c r="U2" s="74"/>
      <c r="V2" s="74"/>
      <c r="W2" s="74"/>
      <c r="X2" s="356" t="s">
        <v>2</v>
      </c>
      <c r="Y2" s="357"/>
      <c r="Z2" s="97"/>
      <c r="AA2" s="97"/>
      <c r="AB2" s="97"/>
      <c r="AC2" s="97"/>
      <c r="AD2" s="97"/>
      <c r="AE2" s="97"/>
      <c r="AF2" s="97"/>
    </row>
    <row r="3" spans="1:32" ht="64.5" customHeight="1">
      <c r="A3" s="99" t="s">
        <v>723</v>
      </c>
      <c r="B3" s="74"/>
      <c r="C3" s="74"/>
      <c r="D3" s="74"/>
      <c r="E3" s="74"/>
      <c r="F3" s="74"/>
      <c r="G3" s="191" t="s">
        <v>4</v>
      </c>
      <c r="H3" s="192"/>
      <c r="I3" s="193"/>
      <c r="J3" s="102" t="s">
        <v>5</v>
      </c>
      <c r="K3" s="101"/>
      <c r="L3" s="101"/>
      <c r="M3" s="101"/>
      <c r="N3" s="101"/>
      <c r="O3" s="96"/>
      <c r="P3" s="103" t="s">
        <v>143</v>
      </c>
      <c r="Q3" s="101"/>
      <c r="R3" s="101"/>
      <c r="S3" s="101"/>
      <c r="T3" s="101"/>
      <c r="U3" s="101"/>
      <c r="V3" s="101"/>
      <c r="W3" s="96"/>
      <c r="X3" s="104" t="s">
        <v>144</v>
      </c>
      <c r="Y3" s="96"/>
      <c r="Z3" s="97"/>
      <c r="AA3" s="97"/>
      <c r="AB3" s="97"/>
      <c r="AC3" s="97"/>
      <c r="AD3" s="97"/>
      <c r="AE3" s="97"/>
      <c r="AF3" s="97"/>
    </row>
    <row r="4" spans="1:32" ht="32.25" customHeight="1">
      <c r="A4" s="105" t="s">
        <v>8</v>
      </c>
      <c r="B4" s="106" t="s">
        <v>9</v>
      </c>
      <c r="C4" s="107"/>
      <c r="D4" s="105" t="s">
        <v>10</v>
      </c>
      <c r="E4" s="105" t="s">
        <v>11</v>
      </c>
      <c r="F4" s="105" t="s">
        <v>12</v>
      </c>
      <c r="G4" s="108" t="s">
        <v>13</v>
      </c>
      <c r="H4" s="108" t="s">
        <v>14</v>
      </c>
      <c r="I4" s="108" t="s">
        <v>15</v>
      </c>
      <c r="J4" s="109" t="s">
        <v>724</v>
      </c>
      <c r="K4" s="109" t="s">
        <v>17</v>
      </c>
      <c r="L4" s="109" t="s">
        <v>18</v>
      </c>
      <c r="M4" s="109" t="s">
        <v>19</v>
      </c>
      <c r="N4" s="109" t="s">
        <v>20</v>
      </c>
      <c r="O4" s="109" t="s">
        <v>21</v>
      </c>
      <c r="P4" s="353" t="s">
        <v>742</v>
      </c>
      <c r="Q4" s="354"/>
      <c r="R4" s="354"/>
      <c r="S4" s="354"/>
      <c r="T4" s="354"/>
      <c r="U4" s="355"/>
      <c r="V4" s="111" t="s">
        <v>154</v>
      </c>
      <c r="W4" s="344" t="s">
        <v>24</v>
      </c>
      <c r="X4" s="322" t="s">
        <v>290</v>
      </c>
      <c r="Y4" s="199" t="s">
        <v>156</v>
      </c>
      <c r="Z4" s="97"/>
      <c r="AA4" s="97"/>
      <c r="AB4" s="97"/>
      <c r="AC4" s="97"/>
      <c r="AD4" s="97"/>
      <c r="AE4" s="97"/>
      <c r="AF4" s="97"/>
    </row>
    <row r="5" spans="1:32" ht="107.25" customHeight="1">
      <c r="A5" s="115"/>
      <c r="B5" s="116"/>
      <c r="C5" s="117"/>
      <c r="D5" s="115"/>
      <c r="E5" s="115"/>
      <c r="F5" s="115"/>
      <c r="G5" s="115"/>
      <c r="H5" s="115"/>
      <c r="I5" s="115"/>
      <c r="J5" s="115"/>
      <c r="K5" s="115"/>
      <c r="L5" s="115"/>
      <c r="M5" s="115"/>
      <c r="N5" s="115"/>
      <c r="O5" s="115"/>
      <c r="P5" s="254" t="s">
        <v>27</v>
      </c>
      <c r="Q5" s="254" t="s">
        <v>28</v>
      </c>
      <c r="R5" s="254" t="s">
        <v>29</v>
      </c>
      <c r="S5" s="254" t="s">
        <v>30</v>
      </c>
      <c r="T5" s="254" t="s">
        <v>31</v>
      </c>
      <c r="U5" s="254" t="s">
        <v>32</v>
      </c>
      <c r="V5" s="115"/>
      <c r="W5" s="115"/>
      <c r="X5" s="115"/>
      <c r="Y5" s="115"/>
      <c r="AA5" s="119"/>
    </row>
    <row r="6" spans="1:32" ht="69.75" customHeight="1">
      <c r="A6" s="153" t="s">
        <v>725</v>
      </c>
      <c r="B6" s="204">
        <v>43831</v>
      </c>
      <c r="C6" s="57" t="s">
        <v>726</v>
      </c>
      <c r="D6" s="247" t="s">
        <v>727</v>
      </c>
      <c r="E6" s="57" t="s">
        <v>62</v>
      </c>
      <c r="F6" s="247" t="s">
        <v>728</v>
      </c>
      <c r="G6" s="125"/>
      <c r="H6" s="155"/>
      <c r="I6" s="155"/>
      <c r="J6" s="57" t="s">
        <v>729</v>
      </c>
      <c r="K6" s="285"/>
      <c r="L6" s="57" t="s">
        <v>729</v>
      </c>
      <c r="M6" s="285"/>
      <c r="N6" s="345" t="str">
        <f t="shared" ref="N6:N8" si="0">IF(AA6&lt;&gt;0,"Diligencie esta casilla","")</f>
        <v/>
      </c>
      <c r="O6" s="57" t="s">
        <v>64</v>
      </c>
      <c r="P6" s="272"/>
      <c r="Q6" s="272"/>
      <c r="R6" s="272"/>
      <c r="S6" s="272"/>
      <c r="T6" s="272"/>
      <c r="U6" s="346"/>
      <c r="V6" s="210" t="s">
        <v>730</v>
      </c>
      <c r="W6" s="211"/>
      <c r="X6" s="280" t="s">
        <v>132</v>
      </c>
      <c r="Y6" s="327"/>
      <c r="Z6" s="347"/>
      <c r="AA6" s="348">
        <f t="shared" ref="AA6:AA8" si="1">K6-M6</f>
        <v>0</v>
      </c>
      <c r="AB6" s="347"/>
      <c r="AC6" s="347"/>
      <c r="AD6" s="347"/>
    </row>
    <row r="7" spans="1:32" ht="96.75" customHeight="1">
      <c r="A7" s="153" t="s">
        <v>731</v>
      </c>
      <c r="B7" s="204">
        <v>43832</v>
      </c>
      <c r="C7" s="57" t="s">
        <v>732</v>
      </c>
      <c r="D7" s="247" t="s">
        <v>733</v>
      </c>
      <c r="E7" s="57" t="s">
        <v>62</v>
      </c>
      <c r="F7" s="247" t="s">
        <v>674</v>
      </c>
      <c r="G7" s="125">
        <f t="shared" ref="G7:G8" si="2">Y7</f>
        <v>0.30659999999999998</v>
      </c>
      <c r="H7" s="155"/>
      <c r="I7" s="155"/>
      <c r="J7" s="57" t="s">
        <v>734</v>
      </c>
      <c r="K7" s="285">
        <v>0.33329999999999999</v>
      </c>
      <c r="L7" s="57" t="s">
        <v>735</v>
      </c>
      <c r="M7" s="285">
        <v>0.33329999999999999</v>
      </c>
      <c r="N7" s="345" t="str">
        <f t="shared" si="0"/>
        <v/>
      </c>
      <c r="O7" s="349" t="str">
        <f>HYPERLINK("https://www.medicinalegal.gov.co/servicios-a-la-ciudadania/respuesta-de-sugerencias-quejas-y-reclamos","Informe publicado en la página web en la URL: 
https://www.medicinalegal.gov.co/servicios-a-la-ciudadania/respuesta-de-sugerencias-quejas-y-reclamos")</f>
        <v>Informe publicado en la página web en la URL: 
https://www.medicinalegal.gov.co/servicios-a-la-ciudadania/respuesta-de-sugerencias-quejas-y-reclamos</v>
      </c>
      <c r="P7" s="272">
        <v>5</v>
      </c>
      <c r="Q7" s="272">
        <v>5</v>
      </c>
      <c r="R7" s="272">
        <v>5</v>
      </c>
      <c r="S7" s="272">
        <v>3</v>
      </c>
      <c r="T7" s="272">
        <v>5</v>
      </c>
      <c r="U7" s="346">
        <f t="shared" ref="U7:U8" si="3">IF(M7&gt;0,SUM(P7:T7),M7)</f>
        <v>23</v>
      </c>
      <c r="V7" s="210" t="s">
        <v>736</v>
      </c>
      <c r="W7" s="211">
        <f t="shared" ref="W7:W8" si="4">IF(M7&gt;0,M7*U7/25,M7)</f>
        <v>0.30663599999999996</v>
      </c>
      <c r="X7" s="273" t="s">
        <v>737</v>
      </c>
      <c r="Y7" s="331">
        <v>0.30659999999999998</v>
      </c>
      <c r="Z7" s="347"/>
      <c r="AA7" s="348">
        <f t="shared" si="1"/>
        <v>0</v>
      </c>
      <c r="AB7" s="347"/>
      <c r="AC7" s="347"/>
      <c r="AD7" s="347"/>
    </row>
    <row r="8" spans="1:32" ht="191.25" customHeight="1">
      <c r="A8" s="153" t="s">
        <v>738</v>
      </c>
      <c r="B8" s="204">
        <v>43835</v>
      </c>
      <c r="C8" s="57" t="s">
        <v>739</v>
      </c>
      <c r="D8" s="247" t="s">
        <v>61</v>
      </c>
      <c r="E8" s="57" t="s">
        <v>62</v>
      </c>
      <c r="F8" s="247" t="s">
        <v>674</v>
      </c>
      <c r="G8" s="125">
        <f t="shared" si="2"/>
        <v>0.33329999999999999</v>
      </c>
      <c r="H8" s="155"/>
      <c r="I8" s="155"/>
      <c r="J8" s="57" t="s">
        <v>734</v>
      </c>
      <c r="K8" s="285">
        <v>0.33329999999999999</v>
      </c>
      <c r="L8" s="57" t="s">
        <v>740</v>
      </c>
      <c r="M8" s="285">
        <v>0.33329999999999999</v>
      </c>
      <c r="N8" s="345" t="str">
        <f t="shared" si="0"/>
        <v/>
      </c>
      <c r="O8" s="349" t="str">
        <f>HYPERLINK("https://www.medicinalegal.gov.co/servicios-a-la-ciudadania/respuesta-de-sugerencias-quejas-y-reclamos","Informe publicado en la página web en la URL: 
https://www.medicinalegal.gov.co/servicios-a-la-ciudadania/respuesta-de-sugerencias-quejas-y-reclamos")</f>
        <v>Informe publicado en la página web en la URL: 
https://www.medicinalegal.gov.co/servicios-a-la-ciudadania/respuesta-de-sugerencias-quejas-y-reclamos</v>
      </c>
      <c r="P8" s="240">
        <v>5</v>
      </c>
      <c r="Q8" s="240">
        <v>5</v>
      </c>
      <c r="R8" s="240">
        <v>5</v>
      </c>
      <c r="S8" s="240">
        <v>3</v>
      </c>
      <c r="T8" s="240">
        <v>5</v>
      </c>
      <c r="U8" s="346">
        <f t="shared" si="3"/>
        <v>23</v>
      </c>
      <c r="V8" s="210" t="s">
        <v>741</v>
      </c>
      <c r="W8" s="211">
        <f t="shared" si="4"/>
        <v>0.30663599999999996</v>
      </c>
      <c r="X8" s="273"/>
      <c r="Y8" s="331">
        <v>0.33329999999999999</v>
      </c>
      <c r="Z8" s="347"/>
      <c r="AA8" s="348">
        <f t="shared" si="1"/>
        <v>0</v>
      </c>
      <c r="AB8" s="347"/>
      <c r="AC8" s="347"/>
      <c r="AD8" s="347"/>
    </row>
    <row r="9" spans="1:32" ht="109.5" customHeight="1">
      <c r="P9" s="350"/>
      <c r="Q9" s="350"/>
      <c r="R9" s="350"/>
      <c r="S9" s="350"/>
      <c r="T9" s="350"/>
      <c r="U9" s="347"/>
      <c r="V9" s="347"/>
      <c r="W9" s="347"/>
      <c r="X9" s="347"/>
      <c r="Y9" s="347"/>
      <c r="Z9" s="347"/>
      <c r="AA9" s="351"/>
      <c r="AB9" s="347"/>
      <c r="AC9" s="347"/>
      <c r="AD9" s="347"/>
    </row>
    <row r="10" spans="1:32" ht="109.5" customHeight="1">
      <c r="P10" s="352"/>
      <c r="Q10" s="352"/>
      <c r="R10" s="352"/>
      <c r="S10" s="352"/>
      <c r="T10" s="352"/>
      <c r="AA10" s="119"/>
    </row>
    <row r="11" spans="1:32" ht="109.5" customHeight="1">
      <c r="P11" s="352"/>
      <c r="Q11" s="352"/>
      <c r="R11" s="352"/>
      <c r="S11" s="352"/>
      <c r="T11" s="352"/>
      <c r="AA11" s="119"/>
    </row>
    <row r="12" spans="1:32" ht="23.25">
      <c r="P12" s="352"/>
      <c r="Q12" s="352"/>
      <c r="R12" s="352"/>
      <c r="S12" s="352"/>
      <c r="T12" s="352"/>
      <c r="AA12" s="119"/>
    </row>
    <row r="13" spans="1:32" ht="23.25">
      <c r="P13" s="352"/>
      <c r="Q13" s="352"/>
      <c r="R13" s="352"/>
      <c r="S13" s="352"/>
      <c r="T13" s="352"/>
      <c r="AA13" s="119"/>
    </row>
    <row r="14" spans="1:32" ht="23.25">
      <c r="P14" s="352"/>
      <c r="Q14" s="352"/>
      <c r="R14" s="352"/>
      <c r="S14" s="352"/>
      <c r="T14" s="352"/>
      <c r="AA14" s="119"/>
    </row>
    <row r="15" spans="1:32" ht="23.25">
      <c r="P15" s="352"/>
      <c r="Q15" s="352"/>
      <c r="R15" s="352"/>
      <c r="S15" s="352"/>
      <c r="T15" s="352"/>
      <c r="AA15" s="119"/>
    </row>
    <row r="16" spans="1:32" ht="23.25">
      <c r="P16" s="352"/>
      <c r="Q16" s="352"/>
      <c r="R16" s="352"/>
      <c r="S16" s="352"/>
      <c r="T16" s="352"/>
      <c r="AA16" s="119"/>
    </row>
    <row r="17" spans="16:27" ht="23.25">
      <c r="P17" s="352"/>
      <c r="Q17" s="352"/>
      <c r="R17" s="352"/>
      <c r="S17" s="352"/>
      <c r="T17" s="352"/>
      <c r="AA17" s="119"/>
    </row>
    <row r="18" spans="16:27" ht="12.75">
      <c r="AA18" s="119"/>
    </row>
    <row r="19" spans="16:27" ht="12.75">
      <c r="AA19" s="119"/>
    </row>
    <row r="20" spans="16:27" ht="12.75">
      <c r="AA20" s="119"/>
    </row>
    <row r="21" spans="16:27" ht="12.75">
      <c r="AA21" s="119"/>
    </row>
    <row r="22" spans="16:27" ht="12.75">
      <c r="AA22" s="119"/>
    </row>
    <row r="23" spans="16:27" ht="12.75">
      <c r="AA23" s="119"/>
    </row>
    <row r="24" spans="16:27" ht="12.75">
      <c r="AA24" s="119"/>
    </row>
    <row r="25" spans="16:27" ht="12.75">
      <c r="AA25" s="119"/>
    </row>
    <row r="26" spans="16:27" ht="12.75">
      <c r="AA26" s="119"/>
    </row>
    <row r="27" spans="16:27" ht="12.75">
      <c r="AA27" s="119"/>
    </row>
  </sheetData>
  <sheetProtection password="8E28" sheet="1" objects="1" scenarios="1" formatCells="0" formatColumns="0" autoFilter="0"/>
  <mergeCells count="27">
    <mergeCell ref="Y4:Y5"/>
    <mergeCell ref="N4:N5"/>
    <mergeCell ref="O4:O5"/>
    <mergeCell ref="P4:U4"/>
    <mergeCell ref="V4:V5"/>
    <mergeCell ref="W4:W5"/>
    <mergeCell ref="X4:X5"/>
    <mergeCell ref="H4:H5"/>
    <mergeCell ref="I4:I5"/>
    <mergeCell ref="J4:J5"/>
    <mergeCell ref="K4:K5"/>
    <mergeCell ref="L4:L5"/>
    <mergeCell ref="M4:M5"/>
    <mergeCell ref="A4:A5"/>
    <mergeCell ref="B4:C5"/>
    <mergeCell ref="D4:D5"/>
    <mergeCell ref="E4:E5"/>
    <mergeCell ref="F4:F5"/>
    <mergeCell ref="G4:G5"/>
    <mergeCell ref="A2:I2"/>
    <mergeCell ref="J2:W2"/>
    <mergeCell ref="X2:Y2"/>
    <mergeCell ref="A3:F3"/>
    <mergeCell ref="G3:I3"/>
    <mergeCell ref="J3:O3"/>
    <mergeCell ref="P3:W3"/>
    <mergeCell ref="X3:Y3"/>
  </mergeCells>
  <conditionalFormatting sqref="N6:N8">
    <cfRule type="notContainsBlanks" dxfId="0" priority="1">
      <formula>LEN(TRIM(N6))&gt;0</formula>
    </cfRule>
  </conditionalFormatting>
  <dataValidations count="1">
    <dataValidation type="list" allowBlank="1" showInputMessage="1" showErrorMessage="1" prompt="SELECCIONE ; 5 para SI;  3 para PARCIAL  y 0 para NO" sqref="P6:T17">
      <formula1>"0,3,5"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sheetPr>
    <outlinePr summaryBelow="0" summaryRight="0"/>
  </sheetPr>
  <dimension ref="A1:AF60"/>
  <sheetViews>
    <sheetView tabSelected="1" zoomScale="40" zoomScaleNormal="40" workbookViewId="0">
      <pane ySplit="4" topLeftCell="A5" activePane="bottomLeft" state="frozen"/>
      <selection pane="bottomLeft" activeCell="L6" sqref="L6"/>
    </sheetView>
  </sheetViews>
  <sheetFormatPr baseColWidth="10" defaultColWidth="14.42578125" defaultRowHeight="15.75" customHeight="1"/>
  <cols>
    <col min="1" max="1" width="27.42578125" customWidth="1"/>
    <col min="2" max="2" width="12.5703125" customWidth="1"/>
    <col min="3" max="3" width="28.42578125" customWidth="1"/>
    <col min="4" max="4" width="28" customWidth="1"/>
    <col min="5" max="5" width="29.85546875" customWidth="1"/>
    <col min="6" max="6" width="25.85546875" customWidth="1"/>
    <col min="7" max="7" width="15.5703125" customWidth="1"/>
    <col min="8" max="9" width="25.85546875" hidden="1" customWidth="1"/>
    <col min="10" max="10" width="33.140625" customWidth="1"/>
    <col min="11" max="11" width="15.42578125" customWidth="1"/>
    <col min="12" max="12" width="47.28515625" customWidth="1"/>
    <col min="13" max="13" width="16.5703125" customWidth="1"/>
    <col min="14" max="14" width="30.140625" customWidth="1"/>
    <col min="15" max="15" width="32.85546875" customWidth="1"/>
    <col min="16" max="20" width="13.85546875" customWidth="1"/>
    <col min="21" max="21" width="19.85546875" customWidth="1"/>
    <col min="22" max="22" width="55.42578125" customWidth="1"/>
    <col min="23" max="23" width="19.42578125" customWidth="1"/>
    <col min="24" max="24" width="31.28515625" customWidth="1"/>
    <col min="25" max="27" width="19.42578125" customWidth="1"/>
  </cols>
  <sheetData>
    <row r="1" spans="1:32" ht="18" customHeight="1">
      <c r="A1" s="73" t="s">
        <v>0</v>
      </c>
      <c r="B1" s="74"/>
      <c r="C1" s="74"/>
      <c r="D1" s="74"/>
      <c r="E1" s="74"/>
      <c r="F1" s="74"/>
      <c r="G1" s="74"/>
      <c r="H1" s="74"/>
      <c r="I1" s="74"/>
      <c r="J1" s="75" t="s">
        <v>1</v>
      </c>
      <c r="K1" s="74"/>
      <c r="L1" s="74"/>
      <c r="M1" s="74"/>
      <c r="N1" s="74"/>
      <c r="O1" s="74"/>
      <c r="P1" s="74"/>
      <c r="Q1" s="74"/>
      <c r="R1" s="74"/>
      <c r="S1" s="74"/>
      <c r="T1" s="74"/>
      <c r="U1" s="74"/>
      <c r="V1" s="74"/>
      <c r="W1" s="74"/>
      <c r="X1" s="76" t="s">
        <v>2</v>
      </c>
      <c r="Y1" s="65"/>
      <c r="Z1" s="1"/>
      <c r="AA1" s="2"/>
      <c r="AB1" s="1"/>
      <c r="AC1" s="1"/>
      <c r="AD1" s="1"/>
      <c r="AE1" s="1"/>
      <c r="AF1" s="1"/>
    </row>
    <row r="2" spans="1:32" ht="38.25" customHeight="1">
      <c r="A2" s="81" t="s">
        <v>3</v>
      </c>
      <c r="B2" s="74"/>
      <c r="C2" s="74"/>
      <c r="D2" s="74"/>
      <c r="E2" s="74"/>
      <c r="F2" s="74"/>
      <c r="G2" s="77" t="s">
        <v>4</v>
      </c>
      <c r="H2" s="64"/>
      <c r="I2" s="65"/>
      <c r="J2" s="78" t="s">
        <v>5</v>
      </c>
      <c r="K2" s="64"/>
      <c r="L2" s="64"/>
      <c r="M2" s="64"/>
      <c r="N2" s="64"/>
      <c r="O2" s="65"/>
      <c r="P2" s="79" t="s">
        <v>6</v>
      </c>
      <c r="Q2" s="64"/>
      <c r="R2" s="64"/>
      <c r="S2" s="64"/>
      <c r="T2" s="64"/>
      <c r="U2" s="64"/>
      <c r="V2" s="64"/>
      <c r="W2" s="65"/>
      <c r="X2" s="80" t="s">
        <v>7</v>
      </c>
      <c r="Y2" s="65"/>
      <c r="Z2" s="1"/>
      <c r="AA2" s="1"/>
      <c r="AB2" s="1"/>
      <c r="AC2" s="1"/>
      <c r="AD2" s="1"/>
      <c r="AE2" s="1"/>
      <c r="AF2" s="1"/>
    </row>
    <row r="3" spans="1:32" ht="142.5" customHeight="1">
      <c r="A3" s="68" t="s">
        <v>8</v>
      </c>
      <c r="B3" s="69" t="s">
        <v>9</v>
      </c>
      <c r="C3" s="70"/>
      <c r="D3" s="68" t="s">
        <v>10</v>
      </c>
      <c r="E3" s="68" t="s">
        <v>11</v>
      </c>
      <c r="F3" s="68" t="s">
        <v>12</v>
      </c>
      <c r="G3" s="61" t="s">
        <v>13</v>
      </c>
      <c r="H3" s="61" t="s">
        <v>14</v>
      </c>
      <c r="I3" s="61" t="s">
        <v>15</v>
      </c>
      <c r="J3" s="62" t="s">
        <v>16</v>
      </c>
      <c r="K3" s="62" t="s">
        <v>17</v>
      </c>
      <c r="L3" s="62" t="s">
        <v>18</v>
      </c>
      <c r="M3" s="62" t="s">
        <v>19</v>
      </c>
      <c r="N3" s="62" t="s">
        <v>20</v>
      </c>
      <c r="O3" s="62" t="s">
        <v>21</v>
      </c>
      <c r="P3" s="63" t="s">
        <v>22</v>
      </c>
      <c r="Q3" s="64"/>
      <c r="R3" s="64"/>
      <c r="S3" s="64"/>
      <c r="T3" s="64"/>
      <c r="U3" s="65"/>
      <c r="V3" s="66" t="s">
        <v>23</v>
      </c>
      <c r="W3" s="67" t="s">
        <v>24</v>
      </c>
      <c r="X3" s="58" t="s">
        <v>25</v>
      </c>
      <c r="Y3" s="60" t="s">
        <v>26</v>
      </c>
      <c r="Z3" s="1"/>
      <c r="AA3" s="1"/>
      <c r="AB3" s="1"/>
      <c r="AC3" s="1"/>
      <c r="AD3" s="1"/>
      <c r="AE3" s="1"/>
      <c r="AF3" s="1"/>
    </row>
    <row r="4" spans="1:32" ht="27.75" customHeight="1">
      <c r="A4" s="59"/>
      <c r="B4" s="71"/>
      <c r="C4" s="72"/>
      <c r="D4" s="59"/>
      <c r="E4" s="59"/>
      <c r="F4" s="59"/>
      <c r="G4" s="59"/>
      <c r="H4" s="59"/>
      <c r="I4" s="59"/>
      <c r="J4" s="59"/>
      <c r="K4" s="59"/>
      <c r="L4" s="59"/>
      <c r="M4" s="59"/>
      <c r="N4" s="59"/>
      <c r="O4" s="59"/>
      <c r="P4" s="3" t="s">
        <v>27</v>
      </c>
      <c r="Q4" s="3" t="s">
        <v>28</v>
      </c>
      <c r="R4" s="3" t="s">
        <v>29</v>
      </c>
      <c r="S4" s="3" t="s">
        <v>30</v>
      </c>
      <c r="T4" s="3" t="s">
        <v>31</v>
      </c>
      <c r="U4" s="3" t="s">
        <v>32</v>
      </c>
      <c r="V4" s="59"/>
      <c r="W4" s="59"/>
      <c r="X4" s="59"/>
      <c r="Y4" s="59"/>
      <c r="Z4" s="1"/>
      <c r="AA4" s="1"/>
      <c r="AB4" s="1"/>
      <c r="AC4" s="1"/>
      <c r="AD4" s="1"/>
      <c r="AE4" s="1"/>
      <c r="AF4" s="1"/>
    </row>
    <row r="5" spans="1:32" ht="157.5" customHeight="1">
      <c r="A5" s="4" t="s">
        <v>33</v>
      </c>
      <c r="B5" s="5">
        <v>43831</v>
      </c>
      <c r="C5" s="6" t="s">
        <v>34</v>
      </c>
      <c r="D5" s="7" t="s">
        <v>35</v>
      </c>
      <c r="E5" s="6" t="s">
        <v>36</v>
      </c>
      <c r="F5" s="8">
        <v>44165</v>
      </c>
      <c r="G5" s="9">
        <f t="shared" ref="G5:G24" si="0">Y5</f>
        <v>0.2</v>
      </c>
      <c r="H5" s="9"/>
      <c r="I5" s="9"/>
      <c r="J5" s="10" t="s">
        <v>37</v>
      </c>
      <c r="K5" s="11">
        <v>0.2</v>
      </c>
      <c r="L5" s="53" t="s">
        <v>131</v>
      </c>
      <c r="M5" s="11">
        <v>0.2</v>
      </c>
      <c r="N5" s="12"/>
      <c r="O5" s="13" t="s">
        <v>38</v>
      </c>
      <c r="P5" s="83">
        <v>5</v>
      </c>
      <c r="Q5" s="84">
        <v>5</v>
      </c>
      <c r="R5" s="85">
        <v>5</v>
      </c>
      <c r="S5" s="85">
        <v>5</v>
      </c>
      <c r="T5" s="85">
        <v>5</v>
      </c>
      <c r="U5" s="86">
        <f t="shared" ref="U5:U33" si="1">IF(M5&gt;0,SUM(P5:T5),M5)</f>
        <v>25</v>
      </c>
      <c r="V5" s="14" t="s">
        <v>39</v>
      </c>
      <c r="W5" s="87">
        <f t="shared" ref="W5:W24" si="2">IF(M5&gt;0,M5*U5/25,M5)</f>
        <v>0.2</v>
      </c>
      <c r="X5" s="88"/>
      <c r="Y5" s="35">
        <v>0.2</v>
      </c>
      <c r="AA5" s="15">
        <f t="shared" ref="AA5:AA25" si="3">K5-M5</f>
        <v>0</v>
      </c>
    </row>
    <row r="6" spans="1:32" ht="153" customHeight="1">
      <c r="A6" s="4" t="s">
        <v>33</v>
      </c>
      <c r="B6" s="5">
        <v>43831</v>
      </c>
      <c r="C6" s="6" t="s">
        <v>34</v>
      </c>
      <c r="D6" s="7" t="s">
        <v>35</v>
      </c>
      <c r="E6" s="6" t="s">
        <v>130</v>
      </c>
      <c r="F6" s="8">
        <v>44165</v>
      </c>
      <c r="G6" s="9">
        <f t="shared" si="0"/>
        <v>0.33329999999999999</v>
      </c>
      <c r="H6" s="9"/>
      <c r="I6" s="9"/>
      <c r="J6" s="16" t="s">
        <v>40</v>
      </c>
      <c r="K6" s="17">
        <v>0.33329999999999999</v>
      </c>
      <c r="L6" s="41" t="s">
        <v>41</v>
      </c>
      <c r="M6" s="17">
        <v>0.33329999999999999</v>
      </c>
      <c r="N6" s="18" t="str">
        <f t="shared" ref="N6:N14" si="4">IF(AA6&lt;&gt;0,"Diligencie esta casilla","")</f>
        <v/>
      </c>
      <c r="O6" s="19" t="str">
        <f>HYPERLINK("https://www.medicinalegal.gov.co/blog","Blogs publicados en la página web en la URL:
https://www.medicinalegal.gov.co/blog")</f>
        <v>Blogs publicados en la página web en la URL:
https://www.medicinalegal.gov.co/blog</v>
      </c>
      <c r="P6" s="83">
        <v>5</v>
      </c>
      <c r="Q6" s="85">
        <v>5</v>
      </c>
      <c r="R6" s="85">
        <v>5</v>
      </c>
      <c r="S6" s="85">
        <v>5</v>
      </c>
      <c r="T6" s="85">
        <v>5</v>
      </c>
      <c r="U6" s="86">
        <f t="shared" si="1"/>
        <v>25</v>
      </c>
      <c r="V6" s="14" t="s">
        <v>39</v>
      </c>
      <c r="W6" s="87">
        <f t="shared" si="2"/>
        <v>0.33329999999999999</v>
      </c>
      <c r="X6" s="88"/>
      <c r="Y6" s="35">
        <v>0.33329999999999999</v>
      </c>
      <c r="AA6" s="15">
        <f t="shared" si="3"/>
        <v>0</v>
      </c>
    </row>
    <row r="7" spans="1:32" ht="214.5" customHeight="1">
      <c r="A7" s="4" t="s">
        <v>33</v>
      </c>
      <c r="B7" s="5">
        <v>43831</v>
      </c>
      <c r="C7" s="6" t="s">
        <v>34</v>
      </c>
      <c r="D7" s="7" t="s">
        <v>35</v>
      </c>
      <c r="E7" s="6" t="s">
        <v>42</v>
      </c>
      <c r="F7" s="8">
        <v>44165</v>
      </c>
      <c r="G7" s="9">
        <f t="shared" si="0"/>
        <v>0.1</v>
      </c>
      <c r="H7" s="9"/>
      <c r="I7" s="9"/>
      <c r="J7" s="16" t="s">
        <v>43</v>
      </c>
      <c r="K7" s="17">
        <v>0.1</v>
      </c>
      <c r="L7" s="16" t="s">
        <v>44</v>
      </c>
      <c r="M7" s="17">
        <v>0.1</v>
      </c>
      <c r="N7" s="18" t="str">
        <f t="shared" si="4"/>
        <v/>
      </c>
      <c r="O7" s="16" t="s">
        <v>45</v>
      </c>
      <c r="P7" s="89">
        <v>5</v>
      </c>
      <c r="Q7" s="85">
        <v>5</v>
      </c>
      <c r="R7" s="85">
        <v>5</v>
      </c>
      <c r="S7" s="85">
        <v>5</v>
      </c>
      <c r="T7" s="85">
        <v>5</v>
      </c>
      <c r="U7" s="86">
        <f t="shared" si="1"/>
        <v>25</v>
      </c>
      <c r="V7" s="14" t="s">
        <v>39</v>
      </c>
      <c r="W7" s="87">
        <f t="shared" si="2"/>
        <v>0.1</v>
      </c>
      <c r="X7" s="88"/>
      <c r="Y7" s="35">
        <v>0.1</v>
      </c>
      <c r="AA7" s="15">
        <f t="shared" si="3"/>
        <v>0</v>
      </c>
    </row>
    <row r="8" spans="1:32" ht="270" customHeight="1">
      <c r="A8" s="4" t="s">
        <v>33</v>
      </c>
      <c r="B8" s="5">
        <v>43862</v>
      </c>
      <c r="C8" s="6" t="s">
        <v>46</v>
      </c>
      <c r="D8" s="20" t="s">
        <v>47</v>
      </c>
      <c r="E8" s="6" t="s">
        <v>48</v>
      </c>
      <c r="F8" s="8">
        <v>44165</v>
      </c>
      <c r="G8" s="9">
        <f t="shared" si="0"/>
        <v>0.2</v>
      </c>
      <c r="H8" s="9"/>
      <c r="I8" s="9"/>
      <c r="J8" s="16" t="s">
        <v>49</v>
      </c>
      <c r="K8" s="17">
        <v>0.2</v>
      </c>
      <c r="L8" s="41" t="s">
        <v>50</v>
      </c>
      <c r="M8" s="17">
        <v>0.2</v>
      </c>
      <c r="N8" s="18" t="str">
        <f t="shared" si="4"/>
        <v/>
      </c>
      <c r="O8" s="16" t="s">
        <v>51</v>
      </c>
      <c r="P8" s="89">
        <v>5</v>
      </c>
      <c r="Q8" s="85">
        <v>5</v>
      </c>
      <c r="R8" s="85">
        <v>5</v>
      </c>
      <c r="S8" s="85">
        <v>5</v>
      </c>
      <c r="T8" s="85">
        <v>5</v>
      </c>
      <c r="U8" s="86">
        <f t="shared" si="1"/>
        <v>25</v>
      </c>
      <c r="V8" s="14" t="s">
        <v>39</v>
      </c>
      <c r="W8" s="87">
        <f t="shared" si="2"/>
        <v>0.2</v>
      </c>
      <c r="X8" s="88"/>
      <c r="Y8" s="35">
        <v>0.2</v>
      </c>
      <c r="Z8" s="54"/>
      <c r="AA8" s="15">
        <f t="shared" si="3"/>
        <v>0</v>
      </c>
    </row>
    <row r="9" spans="1:32" ht="153" customHeight="1">
      <c r="A9" s="4" t="s">
        <v>52</v>
      </c>
      <c r="B9" s="5">
        <v>43832</v>
      </c>
      <c r="C9" s="6" t="s">
        <v>53</v>
      </c>
      <c r="D9" s="20" t="s">
        <v>54</v>
      </c>
      <c r="E9" s="6" t="s">
        <v>55</v>
      </c>
      <c r="F9" s="8">
        <v>44165</v>
      </c>
      <c r="G9" s="9">
        <f t="shared" si="0"/>
        <v>0.1</v>
      </c>
      <c r="H9" s="9"/>
      <c r="I9" s="9"/>
      <c r="J9" s="21" t="s">
        <v>56</v>
      </c>
      <c r="K9" s="17">
        <v>0.1</v>
      </c>
      <c r="L9" s="41" t="s">
        <v>57</v>
      </c>
      <c r="M9" s="17">
        <v>0.1</v>
      </c>
      <c r="N9" s="18" t="str">
        <f t="shared" si="4"/>
        <v/>
      </c>
      <c r="O9" s="22" t="s">
        <v>58</v>
      </c>
      <c r="P9" s="89">
        <v>5</v>
      </c>
      <c r="Q9" s="85">
        <v>5</v>
      </c>
      <c r="R9" s="85">
        <v>5</v>
      </c>
      <c r="S9" s="85">
        <v>5</v>
      </c>
      <c r="T9" s="85">
        <v>5</v>
      </c>
      <c r="U9" s="86">
        <f t="shared" si="1"/>
        <v>25</v>
      </c>
      <c r="V9" s="14" t="s">
        <v>59</v>
      </c>
      <c r="W9" s="87">
        <f t="shared" si="2"/>
        <v>0.1</v>
      </c>
      <c r="X9" s="88"/>
      <c r="Y9" s="35">
        <v>0.1</v>
      </c>
      <c r="AA9" s="15">
        <f t="shared" si="3"/>
        <v>0</v>
      </c>
    </row>
    <row r="10" spans="1:32" ht="153" customHeight="1">
      <c r="A10" s="4" t="s">
        <v>52</v>
      </c>
      <c r="B10" s="5">
        <v>43863</v>
      </c>
      <c r="C10" s="6" t="s">
        <v>60</v>
      </c>
      <c r="D10" s="20" t="s">
        <v>61</v>
      </c>
      <c r="E10" s="6" t="s">
        <v>62</v>
      </c>
      <c r="F10" s="8">
        <v>44165</v>
      </c>
      <c r="G10" s="9"/>
      <c r="H10" s="9"/>
      <c r="I10" s="9"/>
      <c r="J10" s="16" t="s">
        <v>63</v>
      </c>
      <c r="K10" s="17"/>
      <c r="L10" s="22" t="s">
        <v>63</v>
      </c>
      <c r="M10" s="17"/>
      <c r="N10" s="18" t="str">
        <f t="shared" si="4"/>
        <v/>
      </c>
      <c r="O10" s="16" t="s">
        <v>64</v>
      </c>
      <c r="P10" s="89">
        <v>0</v>
      </c>
      <c r="Q10" s="85">
        <v>0</v>
      </c>
      <c r="R10" s="85"/>
      <c r="S10" s="85"/>
      <c r="T10" s="85"/>
      <c r="U10" s="86"/>
      <c r="V10" s="23" t="s">
        <v>65</v>
      </c>
      <c r="W10" s="87">
        <f t="shared" si="2"/>
        <v>0</v>
      </c>
      <c r="X10" s="82" t="s">
        <v>132</v>
      </c>
      <c r="Y10" s="90"/>
      <c r="AA10" s="15">
        <f t="shared" si="3"/>
        <v>0</v>
      </c>
    </row>
    <row r="11" spans="1:32" ht="348" customHeight="1">
      <c r="A11" s="4" t="s">
        <v>52</v>
      </c>
      <c r="B11" s="5">
        <v>43892</v>
      </c>
      <c r="C11" s="6" t="s">
        <v>66</v>
      </c>
      <c r="D11" s="20" t="s">
        <v>67</v>
      </c>
      <c r="E11" s="6" t="s">
        <v>68</v>
      </c>
      <c r="F11" s="24" t="s">
        <v>69</v>
      </c>
      <c r="G11" s="9">
        <f t="shared" si="0"/>
        <v>0.25</v>
      </c>
      <c r="H11" s="9"/>
      <c r="I11" s="9"/>
      <c r="J11" s="16" t="s">
        <v>70</v>
      </c>
      <c r="K11" s="17">
        <v>0.25</v>
      </c>
      <c r="L11" s="41" t="s">
        <v>71</v>
      </c>
      <c r="M11" s="17">
        <v>0.25</v>
      </c>
      <c r="N11" s="18" t="str">
        <f t="shared" si="4"/>
        <v/>
      </c>
      <c r="O11" s="16" t="s">
        <v>72</v>
      </c>
      <c r="P11" s="89">
        <v>5</v>
      </c>
      <c r="Q11" s="85">
        <v>5</v>
      </c>
      <c r="R11" s="85">
        <v>5</v>
      </c>
      <c r="S11" s="85">
        <v>5</v>
      </c>
      <c r="T11" s="85">
        <v>5</v>
      </c>
      <c r="U11" s="86">
        <f t="shared" si="1"/>
        <v>25</v>
      </c>
      <c r="V11" s="14" t="s">
        <v>73</v>
      </c>
      <c r="W11" s="87">
        <f t="shared" si="2"/>
        <v>0.25</v>
      </c>
      <c r="X11" s="88"/>
      <c r="Y11" s="35">
        <v>0.25</v>
      </c>
      <c r="AA11" s="15">
        <f t="shared" si="3"/>
        <v>0</v>
      </c>
    </row>
    <row r="12" spans="1:32" ht="153" customHeight="1">
      <c r="A12" s="4" t="s">
        <v>52</v>
      </c>
      <c r="B12" s="5">
        <v>43892</v>
      </c>
      <c r="C12" s="6" t="s">
        <v>66</v>
      </c>
      <c r="D12" s="20" t="s">
        <v>67</v>
      </c>
      <c r="E12" s="6" t="s">
        <v>62</v>
      </c>
      <c r="F12" s="24" t="s">
        <v>69</v>
      </c>
      <c r="G12" s="9">
        <f t="shared" si="0"/>
        <v>0.25</v>
      </c>
      <c r="H12" s="9"/>
      <c r="I12" s="9"/>
      <c r="J12" s="25" t="s">
        <v>74</v>
      </c>
      <c r="K12" s="17">
        <v>0.25</v>
      </c>
      <c r="L12" s="16" t="s">
        <v>75</v>
      </c>
      <c r="M12" s="17">
        <v>0.25</v>
      </c>
      <c r="N12" s="18" t="str">
        <f t="shared" si="4"/>
        <v/>
      </c>
      <c r="O12" s="19" t="str">
        <f>HYPERLINK("https://drive.google.com/drive/folders/1aVg3US7shr8tDwfdgjOIGF2PFb_gDr54","6.2.3.01_Acta Reunion Analisis.pdf
6.2.3.02_Oficio 706-DG-OCDI.pdf")</f>
        <v>6.2.3.01_Acta Reunion Analisis.pdf
6.2.3.02_Oficio 706-DG-OCDI.pdf</v>
      </c>
      <c r="P12" s="89">
        <v>5</v>
      </c>
      <c r="Q12" s="85">
        <v>5</v>
      </c>
      <c r="R12" s="85">
        <v>5</v>
      </c>
      <c r="S12" s="85">
        <v>5</v>
      </c>
      <c r="T12" s="85">
        <v>5</v>
      </c>
      <c r="U12" s="86">
        <f t="shared" si="1"/>
        <v>25</v>
      </c>
      <c r="V12" s="14" t="s">
        <v>39</v>
      </c>
      <c r="W12" s="87">
        <f t="shared" si="2"/>
        <v>0.25</v>
      </c>
      <c r="X12" s="88"/>
      <c r="Y12" s="35">
        <v>0.25</v>
      </c>
      <c r="AA12" s="15">
        <f t="shared" si="3"/>
        <v>0</v>
      </c>
    </row>
    <row r="13" spans="1:32" ht="133.5" customHeight="1">
      <c r="A13" s="26" t="s">
        <v>52</v>
      </c>
      <c r="B13" s="5">
        <v>43923</v>
      </c>
      <c r="C13" s="6" t="s">
        <v>76</v>
      </c>
      <c r="D13" s="20" t="s">
        <v>77</v>
      </c>
      <c r="E13" s="27" t="s">
        <v>78</v>
      </c>
      <c r="F13" s="8">
        <v>44165</v>
      </c>
      <c r="G13" s="9">
        <f t="shared" si="0"/>
        <v>0.1</v>
      </c>
      <c r="H13" s="9"/>
      <c r="I13" s="9"/>
      <c r="J13" s="22" t="s">
        <v>79</v>
      </c>
      <c r="K13" s="17">
        <v>0.1</v>
      </c>
      <c r="L13" s="16" t="s">
        <v>80</v>
      </c>
      <c r="M13" s="17">
        <v>0.1</v>
      </c>
      <c r="N13" s="18" t="str">
        <f t="shared" si="4"/>
        <v/>
      </c>
      <c r="O13" s="16" t="s">
        <v>81</v>
      </c>
      <c r="P13" s="89">
        <v>5</v>
      </c>
      <c r="Q13" s="85">
        <v>5</v>
      </c>
      <c r="R13" s="85">
        <v>5</v>
      </c>
      <c r="S13" s="85">
        <v>5</v>
      </c>
      <c r="T13" s="85">
        <v>5</v>
      </c>
      <c r="U13" s="86">
        <f t="shared" si="1"/>
        <v>25</v>
      </c>
      <c r="V13" s="14" t="s">
        <v>82</v>
      </c>
      <c r="W13" s="87">
        <f t="shared" si="2"/>
        <v>0.1</v>
      </c>
      <c r="X13" s="88"/>
      <c r="Y13" s="35">
        <v>0.1</v>
      </c>
      <c r="AA13" s="15">
        <f t="shared" si="3"/>
        <v>0</v>
      </c>
    </row>
    <row r="14" spans="1:32" ht="93" customHeight="1">
      <c r="A14" s="26" t="s">
        <v>52</v>
      </c>
      <c r="B14" s="5">
        <v>43923</v>
      </c>
      <c r="C14" s="6" t="s">
        <v>76</v>
      </c>
      <c r="D14" s="20" t="s">
        <v>77</v>
      </c>
      <c r="E14" s="6" t="s">
        <v>83</v>
      </c>
      <c r="F14" s="8">
        <v>44165</v>
      </c>
      <c r="G14" s="9">
        <f t="shared" si="0"/>
        <v>0.2</v>
      </c>
      <c r="H14" s="9"/>
      <c r="I14" s="9"/>
      <c r="J14" s="28" t="s">
        <v>84</v>
      </c>
      <c r="K14" s="17">
        <v>0.2</v>
      </c>
      <c r="L14" s="16" t="s">
        <v>85</v>
      </c>
      <c r="M14" s="17">
        <v>0.2</v>
      </c>
      <c r="N14" s="18" t="str">
        <f t="shared" si="4"/>
        <v/>
      </c>
      <c r="O14" s="16" t="s">
        <v>86</v>
      </c>
      <c r="P14" s="89">
        <v>5</v>
      </c>
      <c r="Q14" s="85">
        <v>5</v>
      </c>
      <c r="R14" s="85">
        <v>5</v>
      </c>
      <c r="S14" s="85">
        <v>5</v>
      </c>
      <c r="T14" s="85">
        <v>5</v>
      </c>
      <c r="U14" s="86">
        <f t="shared" si="1"/>
        <v>25</v>
      </c>
      <c r="V14" s="14" t="s">
        <v>87</v>
      </c>
      <c r="W14" s="87">
        <f t="shared" si="2"/>
        <v>0.2</v>
      </c>
      <c r="X14" s="88"/>
      <c r="Y14" s="35">
        <v>0.2</v>
      </c>
      <c r="AA14" s="15">
        <f t="shared" si="3"/>
        <v>0</v>
      </c>
    </row>
    <row r="15" spans="1:32" ht="213" customHeight="1">
      <c r="A15" s="26" t="s">
        <v>52</v>
      </c>
      <c r="B15" s="5">
        <v>43923</v>
      </c>
      <c r="C15" s="6" t="s">
        <v>76</v>
      </c>
      <c r="D15" s="20" t="s">
        <v>77</v>
      </c>
      <c r="E15" s="6" t="s">
        <v>88</v>
      </c>
      <c r="F15" s="8">
        <v>44165</v>
      </c>
      <c r="G15" s="9">
        <f t="shared" si="0"/>
        <v>0.1</v>
      </c>
      <c r="H15" s="9"/>
      <c r="I15" s="9"/>
      <c r="J15" s="29" t="s">
        <v>76</v>
      </c>
      <c r="K15" s="30">
        <v>0.1</v>
      </c>
      <c r="L15" s="31" t="s">
        <v>89</v>
      </c>
      <c r="M15" s="30">
        <v>0.1</v>
      </c>
      <c r="N15" s="32"/>
      <c r="O15" s="33" t="s">
        <v>90</v>
      </c>
      <c r="P15" s="89">
        <v>5</v>
      </c>
      <c r="Q15" s="85">
        <v>5</v>
      </c>
      <c r="R15" s="85">
        <v>5</v>
      </c>
      <c r="S15" s="85">
        <v>5</v>
      </c>
      <c r="T15" s="85">
        <v>5</v>
      </c>
      <c r="U15" s="86">
        <f t="shared" si="1"/>
        <v>25</v>
      </c>
      <c r="V15" s="14" t="s">
        <v>91</v>
      </c>
      <c r="W15" s="87">
        <f t="shared" si="2"/>
        <v>0.1</v>
      </c>
      <c r="X15" s="88"/>
      <c r="Y15" s="35">
        <v>0.1</v>
      </c>
      <c r="AA15" s="15">
        <f t="shared" si="3"/>
        <v>0</v>
      </c>
    </row>
    <row r="16" spans="1:32" ht="201.75" customHeight="1">
      <c r="A16" s="26" t="s">
        <v>52</v>
      </c>
      <c r="B16" s="5">
        <v>43923</v>
      </c>
      <c r="C16" s="6" t="s">
        <v>76</v>
      </c>
      <c r="D16" s="20" t="s">
        <v>77</v>
      </c>
      <c r="E16" s="6" t="s">
        <v>92</v>
      </c>
      <c r="F16" s="8">
        <v>44165</v>
      </c>
      <c r="G16" s="9">
        <f t="shared" si="0"/>
        <v>0.33329999999999999</v>
      </c>
      <c r="H16" s="9"/>
      <c r="I16" s="9"/>
      <c r="J16" s="16" t="s">
        <v>93</v>
      </c>
      <c r="K16" s="17">
        <v>0.33329999999999999</v>
      </c>
      <c r="L16" s="31" t="s">
        <v>94</v>
      </c>
      <c r="M16" s="17">
        <v>0.33329999999999999</v>
      </c>
      <c r="N16" s="18" t="str">
        <f t="shared" ref="N16:N24" si="5">IF(AA16&lt;&gt;0,"Diligencie esta casilla","")</f>
        <v/>
      </c>
      <c r="O16" s="16" t="s">
        <v>95</v>
      </c>
      <c r="P16" s="89">
        <v>5</v>
      </c>
      <c r="Q16" s="85">
        <v>5</v>
      </c>
      <c r="R16" s="85">
        <v>5</v>
      </c>
      <c r="S16" s="85">
        <v>5</v>
      </c>
      <c r="T16" s="85">
        <v>5</v>
      </c>
      <c r="U16" s="86">
        <f t="shared" si="1"/>
        <v>25</v>
      </c>
      <c r="V16" s="14" t="s">
        <v>96</v>
      </c>
      <c r="W16" s="87">
        <f t="shared" si="2"/>
        <v>0.33329999999999999</v>
      </c>
      <c r="X16" s="88"/>
      <c r="Y16" s="35">
        <v>0.33329999999999999</v>
      </c>
      <c r="AA16" s="15">
        <f t="shared" si="3"/>
        <v>0</v>
      </c>
    </row>
    <row r="17" spans="1:27" ht="93" customHeight="1">
      <c r="A17" s="26" t="s">
        <v>52</v>
      </c>
      <c r="B17" s="5">
        <v>43923</v>
      </c>
      <c r="C17" s="6" t="s">
        <v>76</v>
      </c>
      <c r="D17" s="20" t="s">
        <v>77</v>
      </c>
      <c r="E17" s="6" t="s">
        <v>97</v>
      </c>
      <c r="F17" s="8">
        <v>44165</v>
      </c>
      <c r="G17" s="9"/>
      <c r="H17" s="9"/>
      <c r="I17" s="9"/>
      <c r="J17" s="16" t="s">
        <v>98</v>
      </c>
      <c r="K17" s="17"/>
      <c r="L17" s="34"/>
      <c r="M17" s="35"/>
      <c r="N17" s="18" t="str">
        <f t="shared" si="5"/>
        <v/>
      </c>
      <c r="O17" s="16" t="s">
        <v>99</v>
      </c>
      <c r="P17" s="89"/>
      <c r="Q17" s="85"/>
      <c r="R17" s="85"/>
      <c r="S17" s="85"/>
      <c r="T17" s="85"/>
      <c r="U17" s="86">
        <f t="shared" si="1"/>
        <v>0</v>
      </c>
      <c r="V17" s="14" t="s">
        <v>100</v>
      </c>
      <c r="W17" s="87"/>
      <c r="X17" s="88"/>
      <c r="Y17" s="90"/>
      <c r="AA17" s="15">
        <f t="shared" si="3"/>
        <v>0</v>
      </c>
    </row>
    <row r="18" spans="1:27" ht="231" customHeight="1">
      <c r="A18" s="26" t="s">
        <v>52</v>
      </c>
      <c r="B18" s="5">
        <v>43923</v>
      </c>
      <c r="C18" s="6" t="s">
        <v>76</v>
      </c>
      <c r="D18" s="20" t="s">
        <v>77</v>
      </c>
      <c r="E18" s="6" t="s">
        <v>101</v>
      </c>
      <c r="F18" s="8">
        <v>44165</v>
      </c>
      <c r="G18" s="9">
        <f t="shared" si="0"/>
        <v>0.1</v>
      </c>
      <c r="H18" s="9"/>
      <c r="I18" s="9"/>
      <c r="J18" s="16" t="s">
        <v>102</v>
      </c>
      <c r="K18" s="17">
        <v>0.1</v>
      </c>
      <c r="L18" s="16" t="s">
        <v>103</v>
      </c>
      <c r="M18" s="17">
        <v>0.1</v>
      </c>
      <c r="N18" s="18" t="str">
        <f t="shared" si="5"/>
        <v/>
      </c>
      <c r="O18" s="16" t="s">
        <v>104</v>
      </c>
      <c r="P18" s="89">
        <v>5</v>
      </c>
      <c r="Q18" s="85">
        <v>5</v>
      </c>
      <c r="R18" s="85">
        <v>5</v>
      </c>
      <c r="S18" s="85">
        <v>5</v>
      </c>
      <c r="T18" s="85">
        <v>5</v>
      </c>
      <c r="U18" s="86">
        <f t="shared" si="1"/>
        <v>25</v>
      </c>
      <c r="V18" s="14" t="s">
        <v>96</v>
      </c>
      <c r="W18" s="87">
        <f t="shared" si="2"/>
        <v>0.1</v>
      </c>
      <c r="X18" s="88"/>
      <c r="Y18" s="35">
        <v>0.1</v>
      </c>
      <c r="AA18" s="15">
        <f t="shared" si="3"/>
        <v>0</v>
      </c>
    </row>
    <row r="19" spans="1:27" ht="93" customHeight="1">
      <c r="A19" s="26" t="s">
        <v>52</v>
      </c>
      <c r="B19" s="5">
        <v>43923</v>
      </c>
      <c r="C19" s="6" t="s">
        <v>76</v>
      </c>
      <c r="D19" s="20" t="s">
        <v>77</v>
      </c>
      <c r="E19" s="6" t="s">
        <v>105</v>
      </c>
      <c r="F19" s="8">
        <v>44165</v>
      </c>
      <c r="G19" s="9">
        <f t="shared" si="0"/>
        <v>0.1</v>
      </c>
      <c r="H19" s="9"/>
      <c r="I19" s="9"/>
      <c r="J19" s="16" t="s">
        <v>106</v>
      </c>
      <c r="K19" s="36">
        <v>0.1</v>
      </c>
      <c r="L19" s="16" t="s">
        <v>107</v>
      </c>
      <c r="M19" s="37">
        <v>0.1</v>
      </c>
      <c r="N19" s="18" t="str">
        <f t="shared" si="5"/>
        <v/>
      </c>
      <c r="O19" s="16" t="s">
        <v>108</v>
      </c>
      <c r="P19" s="89">
        <v>5</v>
      </c>
      <c r="Q19" s="85">
        <v>5</v>
      </c>
      <c r="R19" s="85">
        <v>5</v>
      </c>
      <c r="S19" s="85">
        <v>5</v>
      </c>
      <c r="T19" s="85">
        <v>5</v>
      </c>
      <c r="U19" s="86">
        <f t="shared" si="1"/>
        <v>25</v>
      </c>
      <c r="V19" s="14" t="s">
        <v>109</v>
      </c>
      <c r="W19" s="87">
        <f t="shared" si="2"/>
        <v>0.1</v>
      </c>
      <c r="X19" s="88"/>
      <c r="Y19" s="35">
        <v>0.1</v>
      </c>
      <c r="AA19" s="38">
        <f t="shared" si="3"/>
        <v>0</v>
      </c>
    </row>
    <row r="20" spans="1:27" ht="93" customHeight="1">
      <c r="A20" s="26" t="s">
        <v>52</v>
      </c>
      <c r="B20" s="5">
        <v>43923</v>
      </c>
      <c r="C20" s="6" t="s">
        <v>76</v>
      </c>
      <c r="D20" s="20" t="s">
        <v>77</v>
      </c>
      <c r="E20" s="6" t="s">
        <v>110</v>
      </c>
      <c r="F20" s="8">
        <v>44165</v>
      </c>
      <c r="G20" s="9"/>
      <c r="H20" s="9"/>
      <c r="I20" s="9"/>
      <c r="J20" s="16" t="s">
        <v>111</v>
      </c>
      <c r="K20" s="17"/>
      <c r="L20" s="16" t="s">
        <v>99</v>
      </c>
      <c r="M20" s="17"/>
      <c r="N20" s="18" t="str">
        <f t="shared" si="5"/>
        <v/>
      </c>
      <c r="O20" s="16" t="s">
        <v>112</v>
      </c>
      <c r="P20" s="89"/>
      <c r="Q20" s="85"/>
      <c r="R20" s="85"/>
      <c r="S20" s="85"/>
      <c r="T20" s="85"/>
      <c r="U20" s="86">
        <f t="shared" si="1"/>
        <v>0</v>
      </c>
      <c r="V20" s="14" t="s">
        <v>113</v>
      </c>
      <c r="W20" s="87">
        <f t="shared" si="2"/>
        <v>0</v>
      </c>
      <c r="X20" s="82" t="s">
        <v>132</v>
      </c>
      <c r="Y20" s="90"/>
      <c r="AA20" s="15">
        <f t="shared" si="3"/>
        <v>0</v>
      </c>
    </row>
    <row r="21" spans="1:27" ht="185.25" customHeight="1">
      <c r="A21" s="26" t="s">
        <v>52</v>
      </c>
      <c r="B21" s="5">
        <v>43923</v>
      </c>
      <c r="C21" s="6" t="s">
        <v>76</v>
      </c>
      <c r="D21" s="20" t="s">
        <v>77</v>
      </c>
      <c r="E21" s="6" t="s">
        <v>114</v>
      </c>
      <c r="F21" s="8">
        <v>44165</v>
      </c>
      <c r="G21" s="9">
        <f t="shared" si="0"/>
        <v>0.1</v>
      </c>
      <c r="H21" s="9"/>
      <c r="I21" s="9"/>
      <c r="J21" s="16" t="s">
        <v>115</v>
      </c>
      <c r="K21" s="17">
        <v>0.1</v>
      </c>
      <c r="L21" s="56" t="s">
        <v>115</v>
      </c>
      <c r="M21" s="17">
        <v>0.1</v>
      </c>
      <c r="N21" s="18" t="str">
        <f t="shared" si="5"/>
        <v/>
      </c>
      <c r="O21" s="16" t="s">
        <v>116</v>
      </c>
      <c r="P21" s="89">
        <v>5</v>
      </c>
      <c r="Q21" s="85">
        <v>5</v>
      </c>
      <c r="R21" s="85">
        <v>5</v>
      </c>
      <c r="S21" s="85">
        <v>5</v>
      </c>
      <c r="T21" s="85">
        <v>5</v>
      </c>
      <c r="U21" s="86">
        <f t="shared" si="1"/>
        <v>25</v>
      </c>
      <c r="V21" s="14" t="s">
        <v>109</v>
      </c>
      <c r="W21" s="87">
        <f t="shared" si="2"/>
        <v>0.1</v>
      </c>
      <c r="X21" s="88"/>
      <c r="Y21" s="35">
        <v>0.1</v>
      </c>
      <c r="Z21" s="55"/>
      <c r="AA21" s="15">
        <f t="shared" si="3"/>
        <v>0</v>
      </c>
    </row>
    <row r="22" spans="1:27" ht="180.75" customHeight="1">
      <c r="A22" s="26" t="s">
        <v>117</v>
      </c>
      <c r="B22" s="5">
        <v>43833</v>
      </c>
      <c r="C22" s="57" t="s">
        <v>118</v>
      </c>
      <c r="D22" s="20" t="s">
        <v>119</v>
      </c>
      <c r="E22" s="6" t="s">
        <v>120</v>
      </c>
      <c r="F22" s="24" t="s">
        <v>121</v>
      </c>
      <c r="G22" s="9">
        <f t="shared" si="0"/>
        <v>0.33329999999999999</v>
      </c>
      <c r="H22" s="9"/>
      <c r="I22" s="9"/>
      <c r="J22" s="91" t="s">
        <v>139</v>
      </c>
      <c r="K22" s="39">
        <v>0.33329999999999999</v>
      </c>
      <c r="L22" s="22" t="s">
        <v>140</v>
      </c>
      <c r="M22" s="30">
        <v>0.33329999999999999</v>
      </c>
      <c r="N22" s="18" t="str">
        <f t="shared" si="5"/>
        <v/>
      </c>
      <c r="O22" s="22" t="s">
        <v>141</v>
      </c>
      <c r="P22" s="89">
        <v>5</v>
      </c>
      <c r="Q22" s="85">
        <v>5</v>
      </c>
      <c r="R22" s="85">
        <v>5</v>
      </c>
      <c r="S22" s="85">
        <v>5</v>
      </c>
      <c r="T22" s="85">
        <v>5</v>
      </c>
      <c r="U22" s="86">
        <f t="shared" si="1"/>
        <v>25</v>
      </c>
      <c r="V22" s="40"/>
      <c r="W22" s="87">
        <f t="shared" si="2"/>
        <v>0.33329999999999999</v>
      </c>
      <c r="X22" s="88"/>
      <c r="Y22" s="35">
        <v>0.33329999999999999</v>
      </c>
      <c r="AA22" s="38">
        <f t="shared" si="3"/>
        <v>0</v>
      </c>
    </row>
    <row r="23" spans="1:27" ht="153" customHeight="1">
      <c r="A23" s="4" t="s">
        <v>122</v>
      </c>
      <c r="B23" s="5">
        <v>43864</v>
      </c>
      <c r="C23" s="6" t="s">
        <v>123</v>
      </c>
      <c r="D23" s="20" t="s">
        <v>124</v>
      </c>
      <c r="E23" s="6" t="s">
        <v>125</v>
      </c>
      <c r="F23" s="24" t="s">
        <v>126</v>
      </c>
      <c r="G23" s="9">
        <v>0.33329999999999999</v>
      </c>
      <c r="H23" s="9"/>
      <c r="I23" s="9"/>
      <c r="J23" s="41" t="s">
        <v>136</v>
      </c>
      <c r="K23" s="35">
        <v>0.33329999999999999</v>
      </c>
      <c r="L23" s="41" t="s">
        <v>137</v>
      </c>
      <c r="M23" s="35">
        <v>0.33329999999999999</v>
      </c>
      <c r="N23" s="18" t="str">
        <f t="shared" si="5"/>
        <v/>
      </c>
      <c r="O23" s="41" t="s">
        <v>138</v>
      </c>
      <c r="P23" s="89">
        <v>5</v>
      </c>
      <c r="Q23" s="85">
        <v>5</v>
      </c>
      <c r="R23" s="85">
        <v>5</v>
      </c>
      <c r="S23" s="85">
        <v>5</v>
      </c>
      <c r="T23" s="85">
        <v>5</v>
      </c>
      <c r="U23" s="86">
        <f t="shared" si="1"/>
        <v>25</v>
      </c>
      <c r="V23" s="40"/>
      <c r="W23" s="87">
        <f t="shared" si="2"/>
        <v>0.33329999999999999</v>
      </c>
      <c r="X23" s="88"/>
      <c r="Y23" s="35">
        <v>0.33329999999999999</v>
      </c>
      <c r="AA23" s="15">
        <f t="shared" si="3"/>
        <v>0</v>
      </c>
    </row>
    <row r="24" spans="1:27" ht="153" customHeight="1">
      <c r="A24" s="4" t="s">
        <v>122</v>
      </c>
      <c r="B24" s="5">
        <v>43893</v>
      </c>
      <c r="C24" s="6" t="s">
        <v>127</v>
      </c>
      <c r="D24" s="20" t="s">
        <v>128</v>
      </c>
      <c r="E24" s="6" t="s">
        <v>125</v>
      </c>
      <c r="F24" s="24" t="s">
        <v>129</v>
      </c>
      <c r="G24" s="9">
        <v>0.33329999999999999</v>
      </c>
      <c r="H24" s="9"/>
      <c r="I24" s="9"/>
      <c r="J24" s="41" t="s">
        <v>133</v>
      </c>
      <c r="K24" s="35">
        <v>0.33329999999999999</v>
      </c>
      <c r="L24" s="41" t="s">
        <v>134</v>
      </c>
      <c r="M24" s="35">
        <v>0.33329999999999999</v>
      </c>
      <c r="N24" s="18" t="str">
        <f t="shared" si="5"/>
        <v/>
      </c>
      <c r="O24" s="41" t="s">
        <v>135</v>
      </c>
      <c r="P24" s="89">
        <v>5</v>
      </c>
      <c r="Q24" s="85">
        <v>5</v>
      </c>
      <c r="R24" s="85">
        <v>5</v>
      </c>
      <c r="S24" s="85">
        <v>5</v>
      </c>
      <c r="T24" s="85">
        <v>5</v>
      </c>
      <c r="U24" s="86">
        <f t="shared" si="1"/>
        <v>25</v>
      </c>
      <c r="V24" s="40"/>
      <c r="W24" s="87">
        <f t="shared" si="2"/>
        <v>0.33329999999999999</v>
      </c>
      <c r="X24" s="88"/>
      <c r="Y24" s="35">
        <v>0.33329999999999999</v>
      </c>
      <c r="AA24" s="15">
        <f t="shared" si="3"/>
        <v>0</v>
      </c>
    </row>
    <row r="25" spans="1:27" ht="153" customHeight="1">
      <c r="A25" s="42"/>
      <c r="B25" s="42"/>
      <c r="J25" s="43"/>
      <c r="L25" s="43"/>
      <c r="N25" s="44"/>
      <c r="O25" s="43"/>
      <c r="P25" s="45"/>
      <c r="Q25" s="45"/>
      <c r="R25" s="45"/>
      <c r="S25" s="45"/>
      <c r="T25" s="45"/>
      <c r="U25" s="46">
        <f t="shared" si="1"/>
        <v>0</v>
      </c>
      <c r="V25" s="47"/>
      <c r="W25" s="48"/>
      <c r="AA25" s="49">
        <f t="shared" si="3"/>
        <v>0</v>
      </c>
    </row>
    <row r="26" spans="1:27" ht="153" customHeight="1">
      <c r="J26" s="43"/>
      <c r="L26" s="43"/>
      <c r="N26" s="44"/>
      <c r="O26" s="43"/>
      <c r="P26" s="45"/>
      <c r="Q26" s="45"/>
      <c r="R26" s="45"/>
      <c r="S26" s="45"/>
      <c r="T26" s="45"/>
      <c r="U26" s="46">
        <f t="shared" si="1"/>
        <v>0</v>
      </c>
      <c r="V26" s="47"/>
      <c r="W26" s="48"/>
      <c r="AA26" s="49"/>
    </row>
    <row r="27" spans="1:27" ht="153" customHeight="1">
      <c r="N27" s="44"/>
      <c r="O27" s="43"/>
      <c r="P27" s="45"/>
      <c r="Q27" s="45"/>
      <c r="R27" s="45"/>
      <c r="S27" s="45"/>
      <c r="T27" s="45"/>
      <c r="U27" s="46">
        <f t="shared" si="1"/>
        <v>0</v>
      </c>
      <c r="V27" s="47"/>
      <c r="W27" s="48"/>
      <c r="AA27" s="49"/>
    </row>
    <row r="28" spans="1:27" ht="153" customHeight="1">
      <c r="N28" s="44"/>
      <c r="O28" s="43"/>
      <c r="P28" s="45"/>
      <c r="Q28" s="45"/>
      <c r="R28" s="45"/>
      <c r="S28" s="45"/>
      <c r="T28" s="45"/>
      <c r="U28" s="46">
        <f t="shared" si="1"/>
        <v>0</v>
      </c>
      <c r="V28" s="47"/>
      <c r="W28" s="48"/>
      <c r="AA28" s="49"/>
    </row>
    <row r="29" spans="1:27" ht="153" customHeight="1">
      <c r="N29" s="44"/>
      <c r="O29" s="43"/>
      <c r="P29" s="45"/>
      <c r="Q29" s="45"/>
      <c r="R29" s="45"/>
      <c r="S29" s="45"/>
      <c r="T29" s="45"/>
      <c r="U29" s="46">
        <f t="shared" si="1"/>
        <v>0</v>
      </c>
      <c r="W29" s="48"/>
      <c r="AA29" s="49"/>
    </row>
    <row r="30" spans="1:27" ht="153" customHeight="1">
      <c r="N30" s="44"/>
      <c r="O30" s="43"/>
      <c r="P30" s="50"/>
      <c r="Q30" s="50"/>
      <c r="R30" s="50"/>
      <c r="S30" s="50"/>
      <c r="T30" s="50"/>
      <c r="U30" s="46">
        <f t="shared" si="1"/>
        <v>0</v>
      </c>
      <c r="AA30" s="49"/>
    </row>
    <row r="31" spans="1:27" ht="153" customHeight="1">
      <c r="N31" s="44"/>
      <c r="O31" s="43"/>
      <c r="P31" s="50"/>
      <c r="Q31" s="50"/>
      <c r="R31" s="50"/>
      <c r="S31" s="50"/>
      <c r="T31" s="50"/>
      <c r="U31" s="46">
        <f t="shared" si="1"/>
        <v>0</v>
      </c>
      <c r="AA31" s="49"/>
    </row>
    <row r="32" spans="1:27" ht="153" customHeight="1">
      <c r="N32" s="44"/>
      <c r="O32" s="43"/>
      <c r="P32" s="51"/>
      <c r="Q32" s="51"/>
      <c r="R32" s="51"/>
      <c r="S32" s="51"/>
      <c r="T32" s="51"/>
      <c r="U32" s="46">
        <f t="shared" si="1"/>
        <v>0</v>
      </c>
      <c r="AA32" s="49"/>
    </row>
    <row r="33" spans="14:27" ht="153" customHeight="1">
      <c r="N33" s="44"/>
      <c r="O33" s="43"/>
      <c r="P33" s="51"/>
      <c r="Q33" s="51"/>
      <c r="R33" s="51"/>
      <c r="S33" s="51"/>
      <c r="T33" s="51"/>
      <c r="U33" s="46">
        <f t="shared" si="1"/>
        <v>0</v>
      </c>
      <c r="AA33" s="49"/>
    </row>
    <row r="34" spans="14:27" ht="153" customHeight="1">
      <c r="N34" s="44"/>
      <c r="O34" s="43"/>
      <c r="P34" s="51"/>
      <c r="Q34" s="51"/>
      <c r="R34" s="51"/>
      <c r="S34" s="51"/>
      <c r="T34" s="51"/>
      <c r="AA34" s="49"/>
    </row>
    <row r="35" spans="14:27" ht="12.75">
      <c r="O35" s="43"/>
      <c r="P35" s="51"/>
      <c r="Q35" s="51"/>
      <c r="R35" s="51"/>
      <c r="S35" s="51"/>
      <c r="T35" s="51"/>
      <c r="AA35" s="49"/>
    </row>
    <row r="36" spans="14:27" ht="12.75">
      <c r="O36" s="43"/>
      <c r="P36" s="51"/>
      <c r="Q36" s="51"/>
      <c r="R36" s="51"/>
      <c r="S36" s="51"/>
      <c r="T36" s="51"/>
      <c r="AA36" s="49"/>
    </row>
    <row r="37" spans="14:27" ht="12.75">
      <c r="O37" s="43"/>
      <c r="P37" s="51"/>
      <c r="Q37" s="51"/>
      <c r="R37" s="51"/>
      <c r="S37" s="51"/>
      <c r="T37" s="51"/>
      <c r="AA37" s="49"/>
    </row>
    <row r="38" spans="14:27" ht="12.75">
      <c r="O38" s="43"/>
      <c r="P38" s="51"/>
      <c r="Q38" s="51"/>
      <c r="R38" s="51"/>
      <c r="S38" s="51"/>
      <c r="T38" s="51"/>
      <c r="AA38" s="49"/>
    </row>
    <row r="39" spans="14:27" ht="12.75">
      <c r="O39" s="43"/>
      <c r="P39" s="51"/>
      <c r="Q39" s="51"/>
      <c r="R39" s="51"/>
      <c r="S39" s="51"/>
      <c r="T39" s="51"/>
      <c r="AA39" s="49"/>
    </row>
    <row r="40" spans="14:27" ht="12.75">
      <c r="O40" s="43"/>
      <c r="P40" s="51"/>
      <c r="Q40" s="51"/>
      <c r="R40" s="51"/>
      <c r="S40" s="51"/>
      <c r="T40" s="51"/>
      <c r="AA40" s="49"/>
    </row>
    <row r="41" spans="14:27" ht="12.75">
      <c r="O41" s="43"/>
      <c r="P41" s="51"/>
      <c r="Q41" s="51"/>
      <c r="R41" s="51"/>
      <c r="S41" s="51"/>
      <c r="T41" s="51"/>
      <c r="AA41" s="49"/>
    </row>
    <row r="42" spans="14:27" ht="12.75">
      <c r="O42" s="43"/>
      <c r="P42" s="51"/>
      <c r="Q42" s="51"/>
      <c r="R42" s="51"/>
      <c r="S42" s="51"/>
      <c r="T42" s="51"/>
      <c r="AA42" s="49"/>
    </row>
    <row r="43" spans="14:27" ht="12.75">
      <c r="O43" s="43"/>
      <c r="P43" s="51"/>
      <c r="Q43" s="51"/>
      <c r="R43" s="51"/>
      <c r="S43" s="51"/>
      <c r="T43" s="51"/>
      <c r="AA43" s="49"/>
    </row>
    <row r="44" spans="14:27" ht="12.75">
      <c r="O44" s="43"/>
      <c r="P44" s="51"/>
      <c r="Q44" s="51"/>
      <c r="R44" s="51"/>
      <c r="S44" s="51"/>
      <c r="T44" s="51"/>
      <c r="AA44" s="49"/>
    </row>
    <row r="45" spans="14:27" ht="12.75">
      <c r="O45" s="43"/>
      <c r="P45" s="51"/>
      <c r="Q45" s="51"/>
      <c r="R45" s="51"/>
      <c r="S45" s="51"/>
      <c r="T45" s="51"/>
      <c r="AA45" s="49"/>
    </row>
    <row r="46" spans="14:27" ht="12.75">
      <c r="O46" s="43"/>
      <c r="AA46" s="49"/>
    </row>
    <row r="47" spans="14:27" ht="12.75">
      <c r="O47" s="43"/>
      <c r="AA47" s="49"/>
    </row>
    <row r="48" spans="14:27" ht="12.75">
      <c r="O48" s="43"/>
      <c r="AA48" s="49"/>
    </row>
    <row r="49" spans="15:27" ht="12.75">
      <c r="O49" s="43"/>
      <c r="AA49" s="49"/>
    </row>
    <row r="50" spans="15:27" ht="12.75">
      <c r="O50" s="43"/>
      <c r="AA50" s="49"/>
    </row>
    <row r="51" spans="15:27" ht="12.75">
      <c r="O51" s="43"/>
      <c r="AA51" s="49"/>
    </row>
    <row r="52" spans="15:27" ht="12.75">
      <c r="O52" s="43"/>
      <c r="AA52" s="49"/>
    </row>
    <row r="53" spans="15:27" ht="12.75">
      <c r="O53" s="43"/>
      <c r="AA53" s="49"/>
    </row>
    <row r="54" spans="15:27" ht="12.75">
      <c r="O54" s="43"/>
    </row>
    <row r="55" spans="15:27" ht="12.75">
      <c r="O55" s="43"/>
    </row>
    <row r="56" spans="15:27" ht="12.75">
      <c r="O56" s="43"/>
    </row>
    <row r="57" spans="15:27" ht="12.75">
      <c r="O57" s="43"/>
    </row>
    <row r="58" spans="15:27" ht="12.75">
      <c r="O58" s="43"/>
    </row>
    <row r="59" spans="15:27" ht="12.75">
      <c r="O59" s="43"/>
    </row>
    <row r="60" spans="15:27" ht="12.75">
      <c r="O60" s="43"/>
    </row>
  </sheetData>
  <sheetProtection password="8E28" sheet="1" objects="1" scenarios="1" formatCells="0" formatColumns="0" autoFilter="0"/>
  <mergeCells count="27">
    <mergeCell ref="A1:I1"/>
    <mergeCell ref="J1:W1"/>
    <mergeCell ref="X1:Y1"/>
    <mergeCell ref="G2:I2"/>
    <mergeCell ref="J2:O2"/>
    <mergeCell ref="P2:W2"/>
    <mergeCell ref="X2:Y2"/>
    <mergeCell ref="A2:F2"/>
    <mergeCell ref="A3:A4"/>
    <mergeCell ref="B3:C4"/>
    <mergeCell ref="D3:D4"/>
    <mergeCell ref="E3:E4"/>
    <mergeCell ref="F3:F4"/>
    <mergeCell ref="G3:G4"/>
    <mergeCell ref="O3:O4"/>
    <mergeCell ref="P3:U3"/>
    <mergeCell ref="V3:V4"/>
    <mergeCell ref="W3:W4"/>
    <mergeCell ref="X3:X4"/>
    <mergeCell ref="Y3:Y4"/>
    <mergeCell ref="H3:H4"/>
    <mergeCell ref="I3:I4"/>
    <mergeCell ref="J3:J4"/>
    <mergeCell ref="K3:K4"/>
    <mergeCell ref="L3:L4"/>
    <mergeCell ref="M3:M4"/>
    <mergeCell ref="N3:N4"/>
  </mergeCells>
  <conditionalFormatting sqref="N5:N24 O15">
    <cfRule type="notContainsBlanks" dxfId="5" priority="1">
      <formula>LEN(TRIM(N5))&gt;0</formula>
    </cfRule>
  </conditionalFormatting>
  <dataValidations count="2">
    <dataValidation type="list" allowBlank="1" showInputMessage="1" showErrorMessage="1" prompt="Seleccione 5 para SI ; 3 para PARCIAL y  0 para NOlic e introduce un valor de la lista de elementos" sqref="P33:T45">
      <formula1>"0,3,5"</formula1>
    </dataValidation>
    <dataValidation type="list" allowBlank="1" showInputMessage="1" showErrorMessage="1" prompt="Seleccione 5 para SI ; 3 para PARCIAL y  0 para NO" sqref="P5:T32">
      <formula1>"0,3,5"</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COMP-01 Gestión del Riesgo</vt:lpstr>
      <vt:lpstr>COMP-02 Rac. de Trámites</vt:lpstr>
      <vt:lpstr>COMP-03 Rend de Cuentas</vt:lpstr>
      <vt:lpstr>COMP-04 Serv. al Ciudadano</vt:lpstr>
      <vt:lpstr>COMP-05 Transp y Acceso la In</vt:lpstr>
      <vt:lpstr>COMP-06 Iniciativas Adic</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Administrador</cp:lastModifiedBy>
  <dcterms:created xsi:type="dcterms:W3CDTF">2020-05-16T21:44:45Z</dcterms:created>
  <dcterms:modified xsi:type="dcterms:W3CDTF">2020-05-16T22:12:50Z</dcterms:modified>
</cp:coreProperties>
</file>