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3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4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23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4.xml" ContentType="application/vnd.openxmlformats-officedocument.drawingml.chartshapes+xml"/>
  <Override PartName="/xl/drawings/drawing25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2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amile.romero\Desktop\Informes PQRS\"/>
    </mc:Choice>
  </mc:AlternateContent>
  <bookViews>
    <workbookView xWindow="0" yWindow="0" windowWidth="28800" windowHeight="11730" tabRatio="913"/>
  </bookViews>
  <sheets>
    <sheet name="TOTAL cuarto trimestre" sheetId="5" r:id="rId1"/>
    <sheet name="Estado Actual de Manifestacion" sheetId="15" r:id="rId2"/>
    <sheet name="Clasificacion" sheetId="1" r:id="rId3"/>
    <sheet name="Medio de Presentacion" sheetId="3" r:id="rId4"/>
    <sheet name="Origen de Presentacion" sheetId="4" r:id="rId5"/>
    <sheet name="Quejas" sheetId="8" r:id="rId6"/>
    <sheet name="Reclamos" sheetId="9" r:id="rId7"/>
    <sheet name="Solicitud Informacion" sheetId="10" r:id="rId8"/>
    <sheet name="Sugerencias" sheetId="11" r:id="rId9"/>
    <sheet name="Denuncia Corrupcion" sheetId="2" r:id="rId10"/>
    <sheet name="Personas desplazadas" sheetId="12" r:id="rId11"/>
    <sheet name="Vict del Conflicto" sheetId="13" r:id="rId12"/>
    <sheet name="Sistema Nacional" sheetId="14" r:id="rId13"/>
    <sheet name="Plan Mejor Quejas" sheetId="6" r:id="rId14"/>
    <sheet name="Plan Mejor Reclamos" sheetId="7" r:id="rId15"/>
  </sheets>
  <externalReferences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7" i="9" l="1"/>
  <c r="C27" i="9"/>
  <c r="D27" i="9"/>
  <c r="F27" i="9"/>
  <c r="H27" i="9"/>
  <c r="L27" i="14"/>
  <c r="K27" i="14"/>
  <c r="D27" i="14"/>
  <c r="G27" i="15"/>
  <c r="F27" i="15"/>
  <c r="E27" i="15"/>
  <c r="E8" i="5" l="1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D27" i="5"/>
  <c r="C27" i="5"/>
  <c r="G26" i="15"/>
  <c r="G25" i="15"/>
  <c r="G24" i="15"/>
  <c r="G23" i="15"/>
  <c r="G22" i="15"/>
  <c r="G21" i="15"/>
  <c r="G20" i="15"/>
  <c r="G19" i="15"/>
  <c r="G18" i="15"/>
  <c r="G17" i="15"/>
  <c r="G16" i="15"/>
  <c r="G15" i="15"/>
  <c r="G14" i="15"/>
  <c r="G13" i="15"/>
  <c r="D27" i="15"/>
  <c r="G8" i="15" l="1"/>
  <c r="G9" i="15"/>
  <c r="G10" i="15"/>
  <c r="G11" i="15"/>
  <c r="L8" i="14" l="1"/>
  <c r="L9" i="14"/>
  <c r="L10" i="14"/>
  <c r="L11" i="14"/>
  <c r="L12" i="14"/>
  <c r="L13" i="14"/>
  <c r="L14" i="14"/>
  <c r="L15" i="14"/>
  <c r="L16" i="14"/>
  <c r="L17" i="14"/>
  <c r="L18" i="14"/>
  <c r="L19" i="14"/>
  <c r="L20" i="14"/>
  <c r="L21" i="14"/>
  <c r="L22" i="14"/>
  <c r="L23" i="14"/>
  <c r="L24" i="14"/>
  <c r="L25" i="14"/>
  <c r="L26" i="14"/>
  <c r="L7" i="14"/>
  <c r="C27" i="14"/>
  <c r="D28" i="13"/>
  <c r="E28" i="13" s="1"/>
  <c r="E27" i="13"/>
  <c r="E26" i="13"/>
  <c r="E25" i="13"/>
  <c r="E24" i="13"/>
  <c r="E23" i="13"/>
  <c r="E22" i="13"/>
  <c r="E21" i="13"/>
  <c r="E20" i="13"/>
  <c r="E19" i="13"/>
  <c r="E18" i="13"/>
  <c r="E17" i="13"/>
  <c r="E16" i="13"/>
  <c r="E15" i="13"/>
  <c r="E14" i="13"/>
  <c r="E13" i="13"/>
  <c r="E12" i="13"/>
  <c r="E11" i="13"/>
  <c r="E10" i="13"/>
  <c r="E9" i="13"/>
  <c r="E8" i="13"/>
  <c r="E9" i="12" l="1"/>
  <c r="E10" i="12"/>
  <c r="E11" i="12"/>
  <c r="E12" i="12"/>
  <c r="E13" i="12"/>
  <c r="E14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8" i="12"/>
  <c r="D28" i="12"/>
  <c r="C28" i="12"/>
  <c r="E28" i="12" s="1"/>
  <c r="F27" i="11" l="1"/>
  <c r="E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A8" i="1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G7" i="11"/>
  <c r="G27" i="11" l="1"/>
  <c r="L27" i="10"/>
  <c r="K27" i="10"/>
  <c r="J27" i="10"/>
  <c r="I27" i="10"/>
  <c r="G27" i="10"/>
  <c r="F27" i="10"/>
  <c r="E27" i="10"/>
  <c r="D27" i="10"/>
  <c r="C27" i="10"/>
  <c r="M26" i="10"/>
  <c r="M25" i="10"/>
  <c r="M24" i="10"/>
  <c r="M23" i="10"/>
  <c r="M22" i="10"/>
  <c r="M21" i="10"/>
  <c r="M20" i="10"/>
  <c r="M19" i="10"/>
  <c r="M18" i="10"/>
  <c r="M17" i="10"/>
  <c r="M16" i="10"/>
  <c r="M15" i="10"/>
  <c r="M14" i="10"/>
  <c r="M13" i="10"/>
  <c r="M12" i="10"/>
  <c r="M11" i="10"/>
  <c r="M10" i="10"/>
  <c r="M9" i="10"/>
  <c r="M8" i="10"/>
  <c r="A8" i="10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M7" i="10"/>
  <c r="M27" i="10" l="1"/>
  <c r="J26" i="9"/>
  <c r="J25" i="9"/>
  <c r="J24" i="9"/>
  <c r="J23" i="9"/>
  <c r="J22" i="9"/>
  <c r="J21" i="9"/>
  <c r="J20" i="9"/>
  <c r="J19" i="9"/>
  <c r="J18" i="9"/>
  <c r="J17" i="9"/>
  <c r="J16" i="9"/>
  <c r="J15" i="9"/>
  <c r="J14" i="9"/>
  <c r="J13" i="9"/>
  <c r="J12" i="9"/>
  <c r="J11" i="9"/>
  <c r="J10" i="9"/>
  <c r="J9" i="9"/>
  <c r="J8" i="9"/>
  <c r="A8" i="9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J7" i="9"/>
  <c r="J27" i="8" l="1"/>
  <c r="I27" i="8"/>
  <c r="H27" i="8"/>
  <c r="G27" i="8"/>
  <c r="F27" i="8"/>
  <c r="D27" i="8"/>
  <c r="C27" i="8"/>
  <c r="K26" i="8"/>
  <c r="K25" i="8"/>
  <c r="K24" i="8"/>
  <c r="K23" i="8"/>
  <c r="K22" i="8"/>
  <c r="K21" i="8"/>
  <c r="K20" i="8"/>
  <c r="K19" i="8"/>
  <c r="K18" i="8"/>
  <c r="K17" i="8"/>
  <c r="K16" i="8"/>
  <c r="K15" i="8"/>
  <c r="K14" i="8"/>
  <c r="K13" i="8"/>
  <c r="K12" i="8"/>
  <c r="K11" i="8"/>
  <c r="K10" i="8"/>
  <c r="K9" i="8"/>
  <c r="K8" i="8"/>
  <c r="A8" i="8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K7" i="8"/>
  <c r="K27" i="8" l="1"/>
  <c r="H28" i="7"/>
  <c r="F28" i="7"/>
  <c r="E28" i="7"/>
  <c r="D28" i="7"/>
  <c r="C28" i="7"/>
  <c r="K27" i="7"/>
  <c r="K26" i="7"/>
  <c r="K25" i="7"/>
  <c r="K24" i="7"/>
  <c r="K23" i="7"/>
  <c r="K22" i="7"/>
  <c r="K21" i="7"/>
  <c r="K20" i="7"/>
  <c r="K19" i="7"/>
  <c r="K18" i="7"/>
  <c r="K17" i="7"/>
  <c r="K16" i="7"/>
  <c r="K15" i="7"/>
  <c r="K14" i="7"/>
  <c r="K13" i="7"/>
  <c r="K12" i="7"/>
  <c r="K11" i="7"/>
  <c r="K10" i="7"/>
  <c r="K9" i="7"/>
  <c r="K8" i="7"/>
  <c r="K7" i="7"/>
  <c r="K28" i="7" l="1"/>
  <c r="J34" i="6"/>
  <c r="I34" i="6"/>
  <c r="H34" i="6"/>
  <c r="G34" i="6"/>
  <c r="F34" i="6"/>
  <c r="E34" i="6"/>
  <c r="D34" i="6"/>
  <c r="C34" i="6"/>
  <c r="L33" i="6"/>
  <c r="L30" i="6"/>
  <c r="L28" i="6"/>
  <c r="L26" i="6"/>
  <c r="L25" i="6"/>
  <c r="L23" i="6"/>
  <c r="L21" i="6"/>
  <c r="L20" i="6"/>
  <c r="L18" i="6"/>
  <c r="L17" i="6"/>
  <c r="L16" i="6"/>
  <c r="L15" i="6"/>
  <c r="L14" i="6"/>
  <c r="L13" i="6"/>
  <c r="L12" i="6"/>
  <c r="L10" i="6"/>
  <c r="L9" i="6"/>
  <c r="L8" i="6"/>
  <c r="L7" i="6"/>
  <c r="L34" i="6" l="1"/>
  <c r="E7" i="5"/>
  <c r="E27" i="5" l="1"/>
  <c r="D27" i="4"/>
  <c r="C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27" i="4" l="1"/>
  <c r="H27" i="3"/>
  <c r="G27" i="3"/>
  <c r="F27" i="3"/>
  <c r="E27" i="3"/>
  <c r="D27" i="3"/>
  <c r="C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A8" i="3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I7" i="3"/>
  <c r="I27" i="3" l="1"/>
  <c r="D27" i="2"/>
  <c r="C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27" i="2" l="1"/>
  <c r="D29" i="1"/>
  <c r="C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A10" i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E9" i="1"/>
  <c r="E29" i="1" l="1"/>
</calcChain>
</file>

<file path=xl/sharedStrings.xml><?xml version="1.0" encoding="utf-8"?>
<sst xmlns="http://schemas.openxmlformats.org/spreadsheetml/2006/main" count="540" uniqueCount="146">
  <si>
    <t xml:space="preserve">INSTITUTO NACIONAL DE MEDICINA LEGAL Y CIENCIAS FORENSES </t>
  </si>
  <si>
    <t>GRUPO NACIONAL DE COMUNICACIONES Y SERVICIO AL CIUDADANO</t>
  </si>
  <si>
    <t xml:space="preserve">REPORTE CUARTO TRIMESTRE AÑO 2018 </t>
  </si>
  <si>
    <t xml:space="preserve">AREAS DEL INSTITUTO </t>
  </si>
  <si>
    <t>ADMINISTRATIVO</t>
  </si>
  <si>
    <t>FORENSE</t>
  </si>
  <si>
    <t>TOTAL</t>
  </si>
  <si>
    <t xml:space="preserve">DIRECCION GENERAL </t>
  </si>
  <si>
    <t>OFICINA JURIDICA</t>
  </si>
  <si>
    <t>OFICINA DE PLANEACION</t>
  </si>
  <si>
    <t xml:space="preserve">OFICINA DE CONTROL INTERNO </t>
  </si>
  <si>
    <t>OFICINA DE CONTROL INTERNO DISCIPLINARIO</t>
  </si>
  <si>
    <t>GRUPO NAL DE COMUNICACIONES Y SERVICIO AL CIUDADANO</t>
  </si>
  <si>
    <t>GRUPO NAL DE TEC DE INFORMACION Y COMUNICACIONES</t>
  </si>
  <si>
    <t>SECRETARIA GENERAL</t>
  </si>
  <si>
    <t>OFICINA DE PERSONAL</t>
  </si>
  <si>
    <t>SUBDIRECCION DE SERVICIOS FORENSES</t>
  </si>
  <si>
    <t>SUBDIRECCION DE INVESTIGACION CIENTIFICA</t>
  </si>
  <si>
    <t>SUBDIRECCION ADMINISTRATIVA Y FINANCIERA</t>
  </si>
  <si>
    <t>REGIONAL BOGOTA</t>
  </si>
  <si>
    <t>REGIONAL NOROCCIDENTE</t>
  </si>
  <si>
    <t>REGIONAL NORORIENTE</t>
  </si>
  <si>
    <t>REGIONAL NORTE</t>
  </si>
  <si>
    <t>REGIONAL OCCIDENTE</t>
  </si>
  <si>
    <t>REGIONAL ORIENTE</t>
  </si>
  <si>
    <t>REGIONAL SUR</t>
  </si>
  <si>
    <t>REGIONAL SUROCCIDENTE</t>
  </si>
  <si>
    <t>Total</t>
  </si>
  <si>
    <t>Elaboro: Jose Gregorio Ballesteros Tecnico GNCSC</t>
  </si>
  <si>
    <t>Reviso Aprobo : Yamile Romero Vanegas, Coordinadora GNCSC</t>
  </si>
  <si>
    <t>INSTITUTO NACIONAL DE MEDICINA LEGAL Y CIENCIAS FORENSES</t>
  </si>
  <si>
    <t>GRUPO NACIONAL COMUNICACIONES Y SERVICIO AL CIUDADANO</t>
  </si>
  <si>
    <t>REPORTE DEL CUARTO TRIMESTRE DEL AÑO 2018</t>
  </si>
  <si>
    <t>DENUNCIAS DE CORRUPCION</t>
  </si>
  <si>
    <t xml:space="preserve">Area </t>
  </si>
  <si>
    <t>Traslado a Otra Entidad</t>
  </si>
  <si>
    <t>Etica y Profesionalismo</t>
  </si>
  <si>
    <t>DIRECCION GENERAL</t>
  </si>
  <si>
    <t>OFICINA PLANEACION</t>
  </si>
  <si>
    <t>OFICINA CONTROL INTERNO</t>
  </si>
  <si>
    <t>OFICINA CONTROL INTERNO DISCIPLINARIO</t>
  </si>
  <si>
    <t>GRUPO NACIONAL COMUNICACONES SERVICIO AL CIUDADANO</t>
  </si>
  <si>
    <t>GRUPO NACIONAL TECNILOGIAS INFORMACION COMUNICACIONES</t>
  </si>
  <si>
    <t>OFICINA  PERSONAL</t>
  </si>
  <si>
    <t>SUBDIRECCION DE ADMINISTRATIVA Y FINANCIERA</t>
  </si>
  <si>
    <t>REPORTE CUARTO TRIMESTRE AÑO 2018</t>
  </si>
  <si>
    <t>AREA DEL INSTITUTO</t>
  </si>
  <si>
    <t>BUZON</t>
  </si>
  <si>
    <t>CORREO ELECTRONICO</t>
  </si>
  <si>
    <t>CORRESPONDENCIA</t>
  </si>
  <si>
    <t>PERSONAL</t>
  </si>
  <si>
    <t>TELEFONO</t>
  </si>
  <si>
    <t>WEB</t>
  </si>
  <si>
    <t xml:space="preserve">ORIGEN DE LA  PRESENTACION </t>
  </si>
  <si>
    <t>USUARIO EXTERNO</t>
  </si>
  <si>
    <t>USUARIO INTERNO</t>
  </si>
  <si>
    <t>MEDIO DE PRESENTACION</t>
  </si>
  <si>
    <t>FINALIZADOS</t>
  </si>
  <si>
    <t>PENDIENTES</t>
  </si>
  <si>
    <t xml:space="preserve">TOTAL </t>
  </si>
  <si>
    <t>INFORME PLAN DE MEJORAMIENTO QUEJAS</t>
  </si>
  <si>
    <t>DEMORA EN LOS RESULTADOS</t>
  </si>
  <si>
    <t>INCUMPLIMIENTO DE HORARIO LABORAL</t>
  </si>
  <si>
    <t>IRRESPETO ENTRE COMPAÑEROS</t>
  </si>
  <si>
    <t>INOPORTUNIDAD EN LA ATENCION</t>
  </si>
  <si>
    <t>MALA ATENCION</t>
  </si>
  <si>
    <t>MALTRATO AL USUARIO</t>
  </si>
  <si>
    <t>MALTRATO VERBAL O FISICO</t>
  </si>
  <si>
    <t>OTRA CAUSA</t>
  </si>
  <si>
    <t>PLAN DE MEJORAMIENTO</t>
  </si>
  <si>
    <t>OFICINA DE CONTROL INTERNO</t>
  </si>
  <si>
    <t>No hay lugar aplicar medidas correctivas</t>
  </si>
  <si>
    <t>No se ha realizado plan de mejoramiento</t>
  </si>
  <si>
    <t>No hay lugar a tomar medidas correctivas</t>
  </si>
  <si>
    <t>Lamado de Atencion al funcionario</t>
  </si>
  <si>
    <t xml:space="preserve">No hay lugar aplicar medidas correctivas </t>
  </si>
  <si>
    <t>Oficio que explique situacion</t>
  </si>
  <si>
    <t>No hay lugar aplicar medidas corretivas</t>
  </si>
  <si>
    <t>Llamado de Atencion al Funcionario</t>
  </si>
  <si>
    <t>Se imparten indicaciones Administrativas</t>
  </si>
  <si>
    <t>GRUPO NAL DE TECNOLOGIA  DE INFORMACION Y COMUNICACIONES</t>
  </si>
  <si>
    <t>REPORTE CUARTO TRIMESTE DE AÑO 2018</t>
  </si>
  <si>
    <t xml:space="preserve">PLAN DE MEJORAMIENTO RECLAMOS </t>
  </si>
  <si>
    <t xml:space="preserve">Tramile Irregular </t>
  </si>
  <si>
    <t>Demora Resultados</t>
  </si>
  <si>
    <t>Falta de Personal</t>
  </si>
  <si>
    <t>Falta Mantenimiento Fisico.</t>
  </si>
  <si>
    <t>Solicitud Cita Medico Legal</t>
  </si>
  <si>
    <t xml:space="preserve">OFICINA JURIDICA </t>
  </si>
  <si>
    <t>OFICINA DE  PLANEACION</t>
  </si>
  <si>
    <t>No hay lugar a tomar medidas Correctivas</t>
  </si>
  <si>
    <t>GRUPO NACIONA TECNOLOGIA DE INFORMACION Y COMUNICACIONES</t>
  </si>
  <si>
    <t>No hay lugar  tomar medidas Correctivas</t>
  </si>
  <si>
    <t>No se ha realizado plan de Mejoramiento</t>
  </si>
  <si>
    <t>Llamado de Atencion Verbal</t>
  </si>
  <si>
    <t>Entre Funcionarios INMLCF</t>
  </si>
  <si>
    <t>NO HAY LUGAR A TOMAR MEDIDAS CORRECTIVAS</t>
  </si>
  <si>
    <t>NO SE HA REALIZADO PLAN DE MEJORAMIENTO</t>
  </si>
  <si>
    <t>LLAMADO DE ATENCION VERBAL</t>
  </si>
  <si>
    <t>REPORTE CUARTO TRIMESTE DEL AÑO 2018</t>
  </si>
  <si>
    <t>GRUPO NACIONAL COMUNICACIONES DE SERVICIO AL CIUDADANO</t>
  </si>
  <si>
    <t>AREAS DE INSTITUTO</t>
  </si>
  <si>
    <t>ACCESO A TRAMITES</t>
  </si>
  <si>
    <t>CERTIFICADOS DE NECROPSIAS</t>
  </si>
  <si>
    <t>INFORMACIÓN SOBRE EXÁMENES MÉDICOS</t>
  </si>
  <si>
    <t>INFORMACIÓN SOBRE PERSONA DESAPARECIDAS</t>
  </si>
  <si>
    <t>INFORMACIÓN SOBRE PERSONA FALLECIDAS</t>
  </si>
  <si>
    <t>INFORMACIÓN SOBRE PRUEBAS DE ADN</t>
  </si>
  <si>
    <t>OTROS</t>
  </si>
  <si>
    <t>SOLICITUD ACCESO A INFORMACIÓN PÚBLICA</t>
  </si>
  <si>
    <t>SOLICITUD DE DATOS ABIERTOS O ESTADÍSTICOS</t>
  </si>
  <si>
    <t>GRUPO NACIONAL Y COMUNICACIONES SERVICIO AL CIUDADANO</t>
  </si>
  <si>
    <t>Mal Servicio</t>
  </si>
  <si>
    <t>Mas Personal Medico</t>
  </si>
  <si>
    <t>Adecuacion Instalaciones</t>
  </si>
  <si>
    <t>Otras Causas</t>
  </si>
  <si>
    <t xml:space="preserve">PERSONAS DESPLAZADAS </t>
  </si>
  <si>
    <t>SI</t>
  </si>
  <si>
    <t>NO</t>
  </si>
  <si>
    <t>PERSONAD DESPLAZADAS</t>
  </si>
  <si>
    <t>VICTIMAS DEL CONFLICTO</t>
  </si>
  <si>
    <t xml:space="preserve">SI </t>
  </si>
  <si>
    <t>LABORATORIO PUBLICO Y PRIVADO</t>
  </si>
  <si>
    <t>PROFESIONALES DE LA SALUD EN SERVICIOS SOCIAL OBLIGATORIO</t>
  </si>
  <si>
    <t>UNIVERSIDADES</t>
  </si>
  <si>
    <t>INMLCF</t>
  </si>
  <si>
    <t>ESTADO ACTUAL DE MANIFESTACION</t>
  </si>
  <si>
    <t>PENDIENTE DE RESPUESTA DENTRO DE TERMINOS</t>
  </si>
  <si>
    <t>PENDIENTES DE RESPUESTA FUERA DE TERMINOS</t>
  </si>
  <si>
    <t>Realizo Jose Gregorio Ballesteros, Tecnico GNCSC</t>
  </si>
  <si>
    <t>Reviso y Aprobo: Yamile Romero Vanega, Coordinadora Grupo Nal de Comunicaciones y Servicio al Ciudadano</t>
  </si>
  <si>
    <t>CLASIFICACION DE SOLICITUDES</t>
  </si>
  <si>
    <t xml:space="preserve">INFORME PLAN DE MEJORAMIENTO RECLAMOS </t>
  </si>
  <si>
    <t xml:space="preserve">CLASIFICACION DE QUEJAS </t>
  </si>
  <si>
    <t xml:space="preserve">CLASIFICACION DE  RECLAMOS </t>
  </si>
  <si>
    <t xml:space="preserve">CLASIFICACION DE SOLICITUD INFORMACION </t>
  </si>
  <si>
    <t xml:space="preserve"> CLASIFICACION DE SUGERENCIAS</t>
  </si>
  <si>
    <t xml:space="preserve">SISTEMA NACIONAL DE MEDICINA LEGAL  </t>
  </si>
  <si>
    <t>POLICIA JUDICIAL (CTI)</t>
  </si>
  <si>
    <t>OTRAS ENTIDADES INSCRITAS EN EL SISTEMA</t>
  </si>
  <si>
    <t>POLICIA NACIONAL</t>
  </si>
  <si>
    <t>ENTIAD PRESTADORA DE SALUD (MIN SALUD)</t>
  </si>
  <si>
    <t>DEFENSORIA</t>
  </si>
  <si>
    <t>PORTAFOLIOS DE SERVICIOS</t>
  </si>
  <si>
    <t xml:space="preserve"> Cita Medico Legal</t>
  </si>
  <si>
    <t>CONSOLIDADO DE CUARTO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</si>
</sst>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theme="1"/>
      <name val="Calibri"/>
      <family val="2"/>
      <scheme val="minor"/>
    </font>
    <font>
      <b/>
      <sz val="10"/>
      <name val="Arial"/>
      <family val="2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2" xfId="0" applyFont="1" applyFill="1" applyBorder="1"/>
    <xf numFmtId="0" fontId="0" fillId="0" borderId="2" xfId="0" applyFill="1" applyBorder="1" applyAlignment="1">
      <alignment horizontal="center"/>
    </xf>
    <xf numFmtId="0" fontId="1" fillId="0" borderId="3" xfId="0" applyFont="1" applyFill="1" applyBorder="1" applyAlignment="1">
      <alignment horizontal="right"/>
    </xf>
    <xf numFmtId="0" fontId="2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2" xfId="0" applyFont="1" applyBorder="1"/>
    <xf numFmtId="0" fontId="1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3" borderId="2" xfId="0" applyFont="1" applyFill="1" applyBorder="1"/>
    <xf numFmtId="0" fontId="0" fillId="3" borderId="2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right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3" borderId="3" xfId="0" applyFont="1" applyFill="1" applyBorder="1" applyAlignment="1">
      <alignment horizontal="right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1" fillId="3" borderId="2" xfId="0" applyFont="1" applyFill="1" applyBorder="1" applyAlignment="1">
      <alignment horizontal="right" vertical="center"/>
    </xf>
    <xf numFmtId="0" fontId="0" fillId="3" borderId="2" xfId="0" applyFill="1" applyBorder="1" applyAlignment="1">
      <alignment horizontal="center" vertical="center"/>
    </xf>
    <xf numFmtId="0" fontId="0" fillId="0" borderId="2" xfId="0" applyBorder="1"/>
    <xf numFmtId="0" fontId="0" fillId="0" borderId="0" xfId="0" applyAlignment="1">
      <alignment horizontal="right"/>
    </xf>
    <xf numFmtId="0" fontId="0" fillId="3" borderId="2" xfId="0" applyFill="1" applyBorder="1" applyAlignment="1">
      <alignment horizontal="left" vertical="center"/>
    </xf>
    <xf numFmtId="0" fontId="1" fillId="0" borderId="3" xfId="0" applyFont="1" applyFill="1" applyBorder="1" applyAlignment="1">
      <alignment horizontal="right" vertical="center"/>
    </xf>
    <xf numFmtId="0" fontId="0" fillId="0" borderId="2" xfId="0" applyFill="1" applyBorder="1" applyAlignment="1">
      <alignment horizontal="left" vertical="center"/>
    </xf>
    <xf numFmtId="0" fontId="0" fillId="3" borderId="3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1" fillId="0" borderId="2" xfId="0" applyFont="1" applyBorder="1" applyAlignment="1">
      <alignment vertical="center"/>
    </xf>
    <xf numFmtId="0" fontId="1" fillId="3" borderId="2" xfId="0" applyFont="1" applyFill="1" applyBorder="1" applyAlignment="1">
      <alignment wrapText="1"/>
    </xf>
    <xf numFmtId="0" fontId="1" fillId="3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 textRotation="90" wrapText="1"/>
    </xf>
    <xf numFmtId="0" fontId="0" fillId="3" borderId="6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1" fillId="0" borderId="0" xfId="0" applyFont="1"/>
    <xf numFmtId="0" fontId="3" fillId="2" borderId="8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0" fillId="2" borderId="4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6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/>
    </xf>
    <xf numFmtId="0" fontId="0" fillId="3" borderId="6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right"/>
    </xf>
    <xf numFmtId="0" fontId="0" fillId="3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7" fillId="0" borderId="0" xfId="0" applyFont="1"/>
    <xf numFmtId="0" fontId="1" fillId="0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0" fillId="3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8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1" fillId="3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12" fillId="2" borderId="10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3" borderId="10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0" fontId="9" fillId="0" borderId="3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wrapText="1"/>
    </xf>
    <xf numFmtId="0" fontId="1" fillId="0" borderId="4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wrapText="1"/>
    </xf>
    <xf numFmtId="0" fontId="9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0" fillId="3" borderId="4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 wrapText="1"/>
    </xf>
    <xf numFmtId="0" fontId="9" fillId="0" borderId="3" xfId="0" applyFont="1" applyFill="1" applyBorder="1" applyAlignment="1">
      <alignment horizontal="left" wrapText="1"/>
    </xf>
    <xf numFmtId="0" fontId="1" fillId="0" borderId="3" xfId="0" applyFont="1" applyFill="1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9" fillId="0" borderId="2" xfId="0" applyFont="1" applyFill="1" applyBorder="1" applyAlignment="1">
      <alignment wrapText="1"/>
    </xf>
    <xf numFmtId="0" fontId="9" fillId="3" borderId="2" xfId="0" applyFont="1" applyFill="1" applyBorder="1" applyAlignment="1">
      <alignment wrapText="1"/>
    </xf>
    <xf numFmtId="0" fontId="1" fillId="3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wrapText="1"/>
    </xf>
    <xf numFmtId="0" fontId="10" fillId="0" borderId="3" xfId="0" applyFont="1" applyFill="1" applyBorder="1" applyAlignment="1">
      <alignment wrapText="1"/>
    </xf>
    <xf numFmtId="0" fontId="9" fillId="3" borderId="3" xfId="0" applyFont="1" applyFill="1" applyBorder="1" applyAlignment="1">
      <alignment wrapText="1"/>
    </xf>
    <xf numFmtId="0" fontId="10" fillId="3" borderId="3" xfId="0" applyFont="1" applyFill="1" applyBorder="1" applyAlignment="1">
      <alignment wrapText="1"/>
    </xf>
    <xf numFmtId="0" fontId="5" fillId="3" borderId="2" xfId="0" applyFont="1" applyFill="1" applyBorder="1" applyAlignment="1">
      <alignment wrapText="1"/>
    </xf>
    <xf numFmtId="0" fontId="5" fillId="0" borderId="2" xfId="0" applyFont="1" applyFill="1" applyBorder="1" applyAlignment="1">
      <alignment wrapText="1"/>
    </xf>
    <xf numFmtId="0" fontId="5" fillId="0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wrapText="1"/>
    </xf>
    <xf numFmtId="0" fontId="0" fillId="3" borderId="6" xfId="0" applyFill="1" applyBorder="1" applyAlignment="1">
      <alignment horizontal="left" wrapText="1"/>
    </xf>
    <xf numFmtId="0" fontId="0" fillId="2" borderId="10" xfId="0" applyFill="1" applyBorder="1" applyAlignment="1">
      <alignment horizontal="left" wrapText="1"/>
    </xf>
    <xf numFmtId="0" fontId="0" fillId="3" borderId="10" xfId="0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6" xfId="0" applyFill="1" applyBorder="1" applyAlignment="1">
      <alignment horizontal="left" vertical="center" wrapText="1"/>
    </xf>
    <xf numFmtId="0" fontId="0" fillId="3" borderId="11" xfId="0" applyFill="1" applyBorder="1" applyAlignment="1">
      <alignment horizontal="left" wrapText="1"/>
    </xf>
    <xf numFmtId="0" fontId="0" fillId="0" borderId="6" xfId="0" applyFill="1" applyBorder="1" applyAlignment="1">
      <alignment horizontal="left" wrapText="1"/>
    </xf>
    <xf numFmtId="0" fontId="0" fillId="3" borderId="6" xfId="0" applyFill="1" applyBorder="1" applyAlignment="1">
      <alignment horizontal="left" vertical="center" wrapText="1"/>
    </xf>
    <xf numFmtId="0" fontId="12" fillId="3" borderId="2" xfId="0" applyFont="1" applyFill="1" applyBorder="1" applyAlignment="1">
      <alignment wrapText="1"/>
    </xf>
    <xf numFmtId="0" fontId="1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12" fillId="0" borderId="2" xfId="0" applyFont="1" applyBorder="1" applyAlignment="1">
      <alignment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wrapText="1"/>
    </xf>
    <xf numFmtId="0" fontId="12" fillId="3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0" fillId="0" borderId="4" xfId="0" applyBorder="1" applyAlignment="1">
      <alignment horizontal="right"/>
    </xf>
    <xf numFmtId="0" fontId="1" fillId="0" borderId="4" xfId="0" applyFont="1" applyBorder="1" applyAlignment="1">
      <alignment horizontal="center"/>
    </xf>
    <xf numFmtId="0" fontId="5" fillId="3" borderId="12" xfId="0" applyFont="1" applyFill="1" applyBorder="1" applyAlignment="1">
      <alignment horizontal="right"/>
    </xf>
    <xf numFmtId="0" fontId="12" fillId="3" borderId="13" xfId="0" applyFont="1" applyFill="1" applyBorder="1" applyAlignment="1">
      <alignment wrapText="1"/>
    </xf>
    <xf numFmtId="0" fontId="12" fillId="3" borderId="14" xfId="0" applyFont="1" applyFill="1" applyBorder="1" applyAlignment="1">
      <alignment horizontal="center"/>
    </xf>
    <xf numFmtId="0" fontId="12" fillId="3" borderId="13" xfId="0" applyFont="1" applyFill="1" applyBorder="1" applyAlignment="1">
      <alignment horizontal="center"/>
    </xf>
    <xf numFmtId="0" fontId="12" fillId="3" borderId="1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right"/>
    </xf>
    <xf numFmtId="0" fontId="12" fillId="2" borderId="17" xfId="0" applyFont="1" applyFill="1" applyBorder="1" applyAlignment="1">
      <alignment horizontal="center"/>
    </xf>
    <xf numFmtId="0" fontId="5" fillId="3" borderId="16" xfId="0" applyFont="1" applyFill="1" applyBorder="1" applyAlignment="1">
      <alignment horizontal="right"/>
    </xf>
    <xf numFmtId="0" fontId="12" fillId="3" borderId="17" xfId="0" applyFont="1" applyFill="1" applyBorder="1" applyAlignment="1">
      <alignment horizontal="center"/>
    </xf>
    <xf numFmtId="0" fontId="12" fillId="0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right"/>
    </xf>
    <xf numFmtId="0" fontId="12" fillId="0" borderId="19" xfId="0" applyFont="1" applyFill="1" applyBorder="1" applyAlignment="1">
      <alignment vertical="center" wrapText="1"/>
    </xf>
    <xf numFmtId="0" fontId="12" fillId="0" borderId="20" xfId="0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/>
    </xf>
    <xf numFmtId="0" fontId="0" fillId="0" borderId="22" xfId="0" applyBorder="1" applyAlignment="1">
      <alignment horizontal="right"/>
    </xf>
    <xf numFmtId="0" fontId="1" fillId="0" borderId="23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2" fillId="0" borderId="22" xfId="0" applyFont="1" applyBorder="1"/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0" fillId="3" borderId="2" xfId="0" applyFont="1" applyFill="1" applyBorder="1" applyAlignment="1">
      <alignment wrapText="1"/>
    </xf>
    <xf numFmtId="0" fontId="0" fillId="2" borderId="2" xfId="0" applyFont="1" applyFill="1" applyBorder="1" applyAlignment="1">
      <alignment wrapText="1"/>
    </xf>
    <xf numFmtId="0" fontId="0" fillId="0" borderId="2" xfId="0" applyFont="1" applyBorder="1" applyAlignment="1">
      <alignment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wrapText="1"/>
    </xf>
    <xf numFmtId="0" fontId="0" fillId="3" borderId="2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vertical="center" wrapText="1"/>
    </xf>
    <xf numFmtId="0" fontId="0" fillId="0" borderId="4" xfId="0" applyBorder="1"/>
    <xf numFmtId="0" fontId="10" fillId="0" borderId="4" xfId="0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3" borderId="13" xfId="0" applyFont="1" applyFill="1" applyBorder="1" applyAlignment="1">
      <alignment wrapText="1"/>
    </xf>
    <xf numFmtId="0" fontId="0" fillId="3" borderId="14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5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1" fillId="3" borderId="17" xfId="0" applyFont="1" applyFill="1" applyBorder="1" applyAlignment="1">
      <alignment horizontal="center" vertical="center"/>
    </xf>
    <xf numFmtId="0" fontId="0" fillId="2" borderId="17" xfId="0" applyFill="1" applyBorder="1" applyAlignment="1">
      <alignment horizontal="center"/>
    </xf>
    <xf numFmtId="0" fontId="0" fillId="2" borderId="17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0" borderId="19" xfId="0" applyFont="1" applyFill="1" applyBorder="1" applyAlignment="1">
      <alignment vertical="center" wrapText="1"/>
    </xf>
    <xf numFmtId="0" fontId="0" fillId="0" borderId="19" xfId="0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4" xfId="0" applyFont="1" applyFill="1" applyBorder="1" applyAlignment="1">
      <alignment vertical="center" wrapText="1"/>
    </xf>
    <xf numFmtId="0" fontId="0" fillId="0" borderId="1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/>
    </xf>
    <xf numFmtId="0" fontId="0" fillId="0" borderId="29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2" xfId="0" applyBorder="1"/>
    <xf numFmtId="0" fontId="2" fillId="0" borderId="23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wrapText="1"/>
    </xf>
    <xf numFmtId="0" fontId="10" fillId="0" borderId="25" xfId="0" applyFont="1" applyBorder="1" applyAlignment="1">
      <alignment horizontal="center" vertical="center"/>
    </xf>
    <xf numFmtId="0" fontId="1" fillId="3" borderId="12" xfId="0" applyFont="1" applyFill="1" applyBorder="1"/>
    <xf numFmtId="0" fontId="0" fillId="3" borderId="14" xfId="0" applyFill="1" applyBorder="1" applyAlignment="1">
      <alignment horizontal="left" wrapText="1"/>
    </xf>
    <xf numFmtId="0" fontId="1" fillId="3" borderId="16" xfId="0" applyFont="1" applyFill="1" applyBorder="1"/>
    <xf numFmtId="0" fontId="1" fillId="0" borderId="16" xfId="0" applyFont="1" applyFill="1" applyBorder="1"/>
    <xf numFmtId="0" fontId="0" fillId="0" borderId="20" xfId="0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1" fillId="3" borderId="12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6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center"/>
    </xf>
    <xf numFmtId="0" fontId="1" fillId="0" borderId="25" xfId="0" applyFont="1" applyFill="1" applyBorder="1" applyAlignment="1">
      <alignment horizontal="center"/>
    </xf>
    <xf numFmtId="0" fontId="2" fillId="0" borderId="2" xfId="0" applyFont="1" applyFill="1" applyBorder="1" applyAlignment="1">
      <alignment wrapText="1"/>
    </xf>
    <xf numFmtId="0" fontId="10" fillId="0" borderId="4" xfId="0" applyFont="1" applyBorder="1" applyAlignment="1">
      <alignment horizontal="center" vertical="center" wrapText="1"/>
    </xf>
    <xf numFmtId="0" fontId="0" fillId="3" borderId="13" xfId="0" applyFont="1" applyFill="1" applyBorder="1" applyAlignment="1">
      <alignment horizontal="center"/>
    </xf>
    <xf numFmtId="0" fontId="0" fillId="0" borderId="17" xfId="0" applyFont="1" applyFill="1" applyBorder="1" applyAlignment="1">
      <alignment horizontal="center"/>
    </xf>
    <xf numFmtId="0" fontId="0" fillId="3" borderId="17" xfId="0" applyFont="1" applyFill="1" applyBorder="1" applyAlignment="1">
      <alignment horizontal="center"/>
    </xf>
    <xf numFmtId="0" fontId="1" fillId="0" borderId="18" xfId="0" applyFont="1" applyFill="1" applyBorder="1"/>
    <xf numFmtId="0" fontId="0" fillId="0" borderId="19" xfId="0" applyFont="1" applyFill="1" applyBorder="1" applyAlignment="1">
      <alignment horizontal="center"/>
    </xf>
    <xf numFmtId="0" fontId="0" fillId="0" borderId="21" xfId="0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 wrapText="1"/>
    </xf>
    <xf numFmtId="0" fontId="1" fillId="0" borderId="2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0" fontId="1" fillId="0" borderId="4" xfId="0" applyFont="1" applyFill="1" applyBorder="1"/>
    <xf numFmtId="0" fontId="0" fillId="0" borderId="4" xfId="0" applyFill="1" applyBorder="1"/>
    <xf numFmtId="0" fontId="1" fillId="0" borderId="4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right"/>
    </xf>
    <xf numFmtId="0" fontId="1" fillId="0" borderId="24" xfId="0" applyFont="1" applyFill="1" applyBorder="1" applyAlignment="1">
      <alignment horizontal="center"/>
    </xf>
    <xf numFmtId="0" fontId="10" fillId="0" borderId="2" xfId="0" applyFont="1" applyBorder="1" applyAlignment="1">
      <alignment horizontal="center" vertical="center" textRotation="90" wrapText="1"/>
    </xf>
    <xf numFmtId="0" fontId="1" fillId="0" borderId="4" xfId="0" applyFont="1" applyFill="1" applyBorder="1" applyAlignment="1">
      <alignment horizontal="center"/>
    </xf>
    <xf numFmtId="0" fontId="1" fillId="0" borderId="23" xfId="0" applyFont="1" applyFill="1" applyBorder="1"/>
    <xf numFmtId="0" fontId="3" fillId="0" borderId="25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wrapText="1"/>
    </xf>
    <xf numFmtId="0" fontId="1" fillId="0" borderId="22" xfId="0" applyFont="1" applyFill="1" applyBorder="1"/>
    <xf numFmtId="0" fontId="1" fillId="0" borderId="4" xfId="0" applyFont="1" applyFill="1" applyBorder="1" applyAlignment="1">
      <alignment horizontal="right" vertical="center"/>
    </xf>
    <xf numFmtId="0" fontId="0" fillId="0" borderId="4" xfId="0" applyFill="1" applyBorder="1" applyAlignment="1">
      <alignment horizontal="left" vertical="center"/>
    </xf>
    <xf numFmtId="0" fontId="1" fillId="0" borderId="22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left" wrapText="1"/>
    </xf>
    <xf numFmtId="0" fontId="0" fillId="0" borderId="22" xfId="0" applyFill="1" applyBorder="1"/>
    <xf numFmtId="0" fontId="1" fillId="0" borderId="32" xfId="0" applyFont="1" applyFill="1" applyBorder="1" applyAlignment="1">
      <alignment horizontal="center"/>
    </xf>
    <xf numFmtId="0" fontId="1" fillId="0" borderId="4" xfId="0" applyFont="1" applyBorder="1" applyAlignment="1">
      <alignment vertical="center"/>
    </xf>
    <xf numFmtId="0" fontId="1" fillId="0" borderId="1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3" borderId="16" xfId="0" applyFont="1" applyFill="1" applyBorder="1" applyAlignment="1">
      <alignment wrapText="1"/>
    </xf>
    <xf numFmtId="0" fontId="1" fillId="3" borderId="17" xfId="0" applyFont="1" applyFill="1" applyBorder="1" applyAlignment="1">
      <alignment horizontal="center"/>
    </xf>
    <xf numFmtId="0" fontId="1" fillId="0" borderId="34" xfId="0" applyFont="1" applyFill="1" applyBorder="1" applyAlignment="1">
      <alignment wrapText="1"/>
    </xf>
    <xf numFmtId="0" fontId="1" fillId="0" borderId="27" xfId="0" applyFont="1" applyFill="1" applyBorder="1" applyAlignment="1">
      <alignment horizontal="center"/>
    </xf>
    <xf numFmtId="0" fontId="1" fillId="3" borderId="34" xfId="0" applyFont="1" applyFill="1" applyBorder="1" applyAlignment="1">
      <alignment wrapText="1"/>
    </xf>
    <xf numFmtId="0" fontId="1" fillId="3" borderId="27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wrapText="1"/>
    </xf>
    <xf numFmtId="0" fontId="1" fillId="3" borderId="29" xfId="0" applyFont="1" applyFill="1" applyBorder="1" applyAlignment="1">
      <alignment horizontal="center"/>
    </xf>
    <xf numFmtId="0" fontId="1" fillId="0" borderId="16" xfId="0" applyFont="1" applyFill="1" applyBorder="1" applyAlignment="1">
      <alignment wrapText="1"/>
    </xf>
    <xf numFmtId="0" fontId="1" fillId="0" borderId="17" xfId="0" applyFont="1" applyFill="1" applyBorder="1" applyAlignment="1">
      <alignment horizontal="center"/>
    </xf>
    <xf numFmtId="0" fontId="1" fillId="3" borderId="16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0" fillId="0" borderId="35" xfId="0" applyFont="1" applyFill="1" applyBorder="1" applyAlignment="1">
      <alignment horizontal="center"/>
    </xf>
    <xf numFmtId="0" fontId="0" fillId="0" borderId="19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1" fillId="3" borderId="6" xfId="0" applyFont="1" applyFill="1" applyBorder="1" applyAlignment="1">
      <alignment wrapText="1"/>
    </xf>
    <xf numFmtId="0" fontId="1" fillId="0" borderId="10" xfId="0" applyFont="1" applyFill="1" applyBorder="1" applyAlignment="1">
      <alignment wrapText="1"/>
    </xf>
    <xf numFmtId="0" fontId="1" fillId="3" borderId="10" xfId="0" applyFont="1" applyFill="1" applyBorder="1" applyAlignment="1">
      <alignment wrapText="1"/>
    </xf>
    <xf numFmtId="0" fontId="1" fillId="0" borderId="6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wrapText="1"/>
    </xf>
    <xf numFmtId="0" fontId="1" fillId="0" borderId="6" xfId="0" applyFont="1" applyFill="1" applyBorder="1" applyAlignment="1">
      <alignment wrapText="1"/>
    </xf>
    <xf numFmtId="0" fontId="1" fillId="3" borderId="6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3" borderId="38" xfId="0" applyFont="1" applyFill="1" applyBorder="1" applyAlignment="1">
      <alignment horizontal="right"/>
    </xf>
    <xf numFmtId="0" fontId="1" fillId="0" borderId="37" xfId="0" applyFont="1" applyFill="1" applyBorder="1" applyAlignment="1">
      <alignment horizontal="right"/>
    </xf>
    <xf numFmtId="0" fontId="1" fillId="0" borderId="39" xfId="0" applyFont="1" applyFill="1" applyBorder="1" applyAlignment="1">
      <alignment horizontal="right"/>
    </xf>
    <xf numFmtId="0" fontId="1" fillId="3" borderId="13" xfId="0" applyFont="1" applyFill="1" applyBorder="1" applyAlignment="1">
      <alignment wrapText="1"/>
    </xf>
    <xf numFmtId="0" fontId="1" fillId="3" borderId="15" xfId="0" applyFont="1" applyFill="1" applyBorder="1" applyAlignment="1">
      <alignment horizontal="center"/>
    </xf>
    <xf numFmtId="0" fontId="0" fillId="3" borderId="12" xfId="0" applyFont="1" applyFill="1" applyBorder="1" applyAlignment="1">
      <alignment horizontal="right"/>
    </xf>
    <xf numFmtId="0" fontId="0" fillId="0" borderId="34" xfId="0" applyFont="1" applyFill="1" applyBorder="1" applyAlignment="1">
      <alignment horizontal="right"/>
    </xf>
    <xf numFmtId="0" fontId="0" fillId="0" borderId="3" xfId="0" applyFont="1" applyFill="1" applyBorder="1" applyAlignment="1">
      <alignment wrapText="1"/>
    </xf>
    <xf numFmtId="0" fontId="0" fillId="0" borderId="27" xfId="0" applyFont="1" applyFill="1" applyBorder="1" applyAlignment="1">
      <alignment horizontal="center"/>
    </xf>
    <xf numFmtId="0" fontId="0" fillId="3" borderId="34" xfId="0" applyFont="1" applyFill="1" applyBorder="1" applyAlignment="1">
      <alignment horizontal="right"/>
    </xf>
    <xf numFmtId="0" fontId="0" fillId="3" borderId="3" xfId="0" applyFont="1" applyFill="1" applyBorder="1" applyAlignment="1">
      <alignment wrapText="1"/>
    </xf>
    <xf numFmtId="0" fontId="0" fillId="3" borderId="27" xfId="0" applyFont="1" applyFill="1" applyBorder="1" applyAlignment="1">
      <alignment horizontal="center"/>
    </xf>
    <xf numFmtId="0" fontId="2" fillId="0" borderId="3" xfId="0" applyFont="1" applyFill="1" applyBorder="1" applyAlignment="1">
      <alignment wrapText="1"/>
    </xf>
    <xf numFmtId="0" fontId="2" fillId="3" borderId="3" xfId="0" applyFont="1" applyFill="1" applyBorder="1" applyAlignment="1">
      <alignment wrapText="1"/>
    </xf>
    <xf numFmtId="0" fontId="0" fillId="0" borderId="17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wrapText="1"/>
    </xf>
    <xf numFmtId="0" fontId="0" fillId="3" borderId="29" xfId="0" applyFont="1" applyFill="1" applyBorder="1" applyAlignment="1">
      <alignment horizontal="center"/>
    </xf>
    <xf numFmtId="0" fontId="0" fillId="3" borderId="17" xfId="0" applyFont="1" applyFill="1" applyBorder="1" applyAlignment="1">
      <alignment horizontal="center" vertical="center"/>
    </xf>
    <xf numFmtId="0" fontId="0" fillId="0" borderId="40" xfId="0" applyFont="1" applyFill="1" applyBorder="1" applyAlignment="1">
      <alignment horizontal="right"/>
    </xf>
    <xf numFmtId="0" fontId="0" fillId="0" borderId="21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wrapText="1"/>
    </xf>
    <xf numFmtId="0" fontId="4" fillId="3" borderId="13" xfId="0" applyFont="1" applyFill="1" applyBorder="1" applyAlignment="1">
      <alignment horizontal="center" vertical="top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top" wrapText="1"/>
    </xf>
    <xf numFmtId="0" fontId="4" fillId="0" borderId="17" xfId="0" applyFont="1" applyFill="1" applyBorder="1" applyAlignment="1">
      <alignment horizontal="center" vertical="top" wrapText="1"/>
    </xf>
    <xf numFmtId="0" fontId="4" fillId="3" borderId="17" xfId="0" applyFont="1" applyFill="1" applyBorder="1" applyAlignment="1">
      <alignment horizontal="center" vertical="top" wrapText="1"/>
    </xf>
    <xf numFmtId="0" fontId="0" fillId="0" borderId="19" xfId="0" applyBorder="1" applyAlignment="1">
      <alignment horizontal="center"/>
    </xf>
    <xf numFmtId="0" fontId="0" fillId="0" borderId="19" xfId="0" applyBorder="1"/>
    <xf numFmtId="0" fontId="0" fillId="0" borderId="19" xfId="0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top" wrapText="1"/>
    </xf>
    <xf numFmtId="0" fontId="1" fillId="3" borderId="41" xfId="0" applyFont="1" applyFill="1" applyBorder="1" applyAlignment="1">
      <alignment horizontal="center"/>
    </xf>
    <xf numFmtId="0" fontId="1" fillId="0" borderId="37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0" borderId="39" xfId="0" applyFont="1" applyFill="1" applyBorder="1" applyAlignment="1">
      <alignment horizontal="center"/>
    </xf>
    <xf numFmtId="0" fontId="5" fillId="0" borderId="4" xfId="0" applyFont="1" applyBorder="1" applyAlignment="1">
      <alignment horizontal="center" vertical="center" textRotation="90" wrapText="1"/>
    </xf>
    <xf numFmtId="0" fontId="5" fillId="0" borderId="4" xfId="0" applyFont="1" applyFill="1" applyBorder="1" applyAlignment="1">
      <alignment horizontal="center" vertical="center" textRotation="90" wrapText="1"/>
    </xf>
    <xf numFmtId="0" fontId="5" fillId="3" borderId="13" xfId="0" applyFont="1" applyFill="1" applyBorder="1" applyAlignment="1">
      <alignment wrapText="1"/>
    </xf>
    <xf numFmtId="0" fontId="5" fillId="0" borderId="19" xfId="0" applyFont="1" applyFill="1" applyBorder="1" applyAlignment="1">
      <alignment vertical="center" wrapText="1"/>
    </xf>
    <xf numFmtId="0" fontId="0" fillId="0" borderId="20" xfId="0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34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32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right" vertical="center"/>
    </xf>
    <xf numFmtId="0" fontId="1" fillId="0" borderId="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/>
    </xf>
    <xf numFmtId="0" fontId="1" fillId="3" borderId="2" xfId="0" applyFont="1" applyFill="1" applyBorder="1" applyAlignment="1">
      <alignment horizontal="right" vertical="center"/>
    </xf>
    <xf numFmtId="0" fontId="1" fillId="3" borderId="4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/>
    </xf>
    <xf numFmtId="0" fontId="1" fillId="3" borderId="7" xfId="0" applyFont="1" applyFill="1" applyBorder="1" applyAlignment="1">
      <alignment horizontal="left" vertical="center" wrapText="1"/>
    </xf>
    <xf numFmtId="0" fontId="1" fillId="0" borderId="3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7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4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6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0" baseline="0">
                <a:effectLst/>
              </a:rPr>
              <a:t>INSTITUTO NACIONAL DE MEDICINA LEGAL Y CIENCIAS FORENSES</a:t>
            </a:r>
            <a:endParaRPr lang="es-CO" sz="1000">
              <a:effectLst/>
            </a:endParaRPr>
          </a:p>
          <a:p>
            <a:pPr>
              <a:defRPr/>
            </a:pPr>
            <a:r>
              <a:rPr lang="en-US" sz="1000" b="1" i="0" baseline="0">
                <a:effectLst/>
              </a:rPr>
              <a:t>GRUPO NACIONAL DE COMUNICACIONES Y SERVICIO AL CIUDADANO</a:t>
            </a:r>
            <a:endParaRPr lang="es-CO" sz="1000">
              <a:effectLst/>
            </a:endParaRPr>
          </a:p>
          <a:p>
            <a:pPr>
              <a:defRPr/>
            </a:pPr>
            <a:r>
              <a:rPr lang="en-US" sz="1000" b="1" i="0" baseline="0">
                <a:effectLst/>
              </a:rPr>
              <a:t>REPORTE CUARTO TRIMESTRE AÑO 2018</a:t>
            </a:r>
          </a:p>
          <a:p>
            <a:pPr>
              <a:defRPr/>
            </a:pPr>
            <a:r>
              <a:rPr lang="en-US" sz="1000" b="1" i="0" baseline="0">
                <a:effectLst/>
              </a:rPr>
              <a:t>SOLICITUD FINALIZADAS PENDIENTE</a:t>
            </a:r>
            <a:endParaRPr lang="es-CO" sz="1000">
              <a:effectLst/>
            </a:endParaRPr>
          </a:p>
        </c:rich>
      </c:tx>
      <c:layout>
        <c:manualLayout>
          <c:xMode val="edge"/>
          <c:yMode val="edge"/>
          <c:x val="0.26237832814860629"/>
          <c:y val="1.82908693663654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4.4594191259504048E-2"/>
          <c:y val="0.19606758832565283"/>
          <c:w val="0.9382115922496792"/>
          <c:h val="0.46932593103281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[1]Hoja1!$C$9</c:f>
              <c:strCache>
                <c:ptCount val="1"/>
                <c:pt idx="0">
                  <c:v>DIRECCION GENERAL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[1]Hoja1!$D$8:$E$8</c:f>
              <c:strCache>
                <c:ptCount val="2"/>
                <c:pt idx="0">
                  <c:v>FINALIZADOS</c:v>
                </c:pt>
                <c:pt idx="1">
                  <c:v>PENDIENTES</c:v>
                </c:pt>
              </c:strCache>
            </c:strRef>
          </c:cat>
          <c:val>
            <c:numRef>
              <c:f>[1]Hoja1!$D$9:$E$9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66-4029-9A05-260ACED60EB2}"/>
            </c:ext>
          </c:extLst>
        </c:ser>
        <c:ser>
          <c:idx val="1"/>
          <c:order val="1"/>
          <c:tx>
            <c:strRef>
              <c:f>[1]Hoja1!$C$10</c:f>
              <c:strCache>
                <c:ptCount val="1"/>
                <c:pt idx="0">
                  <c:v>OFICINA JURIDICA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[1]Hoja1!$D$8:$E$8</c:f>
              <c:strCache>
                <c:ptCount val="2"/>
                <c:pt idx="0">
                  <c:v>FINALIZADOS</c:v>
                </c:pt>
                <c:pt idx="1">
                  <c:v>PENDIENTES</c:v>
                </c:pt>
              </c:strCache>
            </c:strRef>
          </c:cat>
          <c:val>
            <c:numRef>
              <c:f>[1]Hoja1!$D$10:$E$10</c:f>
              <c:numCache>
                <c:formatCode>General</c:formatCode>
                <c:ptCount val="2"/>
                <c:pt idx="0">
                  <c:v>3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66-4029-9A05-260ACED60EB2}"/>
            </c:ext>
          </c:extLst>
        </c:ser>
        <c:ser>
          <c:idx val="2"/>
          <c:order val="2"/>
          <c:tx>
            <c:strRef>
              <c:f>[1]Hoja1!$C$11</c:f>
              <c:strCache>
                <c:ptCount val="1"/>
                <c:pt idx="0">
                  <c:v>OFICINA DE PLANEACION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[1]Hoja1!$D$8:$E$8</c:f>
              <c:strCache>
                <c:ptCount val="2"/>
                <c:pt idx="0">
                  <c:v>FINALIZADOS</c:v>
                </c:pt>
                <c:pt idx="1">
                  <c:v>PENDIENTES</c:v>
                </c:pt>
              </c:strCache>
            </c:strRef>
          </c:cat>
          <c:val>
            <c:numRef>
              <c:f>[1]Hoja1!$D$11:$E$11</c:f>
              <c:numCache>
                <c:formatCode>General</c:formatCode>
                <c:ptCount val="2"/>
                <c:pt idx="0">
                  <c:v>1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B66-4029-9A05-260ACED60EB2}"/>
            </c:ext>
          </c:extLst>
        </c:ser>
        <c:ser>
          <c:idx val="3"/>
          <c:order val="3"/>
          <c:tx>
            <c:strRef>
              <c:f>[1]Hoja1!$C$12</c:f>
              <c:strCache>
                <c:ptCount val="1"/>
                <c:pt idx="0">
                  <c:v>OFICINA DE CONTROL INTERNO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[1]Hoja1!$D$8:$E$8</c:f>
              <c:strCache>
                <c:ptCount val="2"/>
                <c:pt idx="0">
                  <c:v>FINALIZADOS</c:v>
                </c:pt>
                <c:pt idx="1">
                  <c:v>PENDIENTES</c:v>
                </c:pt>
              </c:strCache>
            </c:strRef>
          </c:cat>
          <c:val>
            <c:numRef>
              <c:f>[1]Hoja1!$D$12:$E$12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B66-4029-9A05-260ACED60EB2}"/>
            </c:ext>
          </c:extLst>
        </c:ser>
        <c:ser>
          <c:idx val="4"/>
          <c:order val="4"/>
          <c:tx>
            <c:strRef>
              <c:f>[1]Hoja1!$C$13</c:f>
              <c:strCache>
                <c:ptCount val="1"/>
                <c:pt idx="0">
                  <c:v>OFICINA DE CONTROL INTERNO DISCIPLINARIO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[1]Hoja1!$D$8:$E$8</c:f>
              <c:strCache>
                <c:ptCount val="2"/>
                <c:pt idx="0">
                  <c:v>FINALIZADOS</c:v>
                </c:pt>
                <c:pt idx="1">
                  <c:v>PENDIENTES</c:v>
                </c:pt>
              </c:strCache>
            </c:strRef>
          </c:cat>
          <c:val>
            <c:numRef>
              <c:f>[1]Hoja1!$D$13:$E$13</c:f>
              <c:numCache>
                <c:formatCode>General</c:formatCode>
                <c:ptCount val="2"/>
                <c:pt idx="0">
                  <c:v>7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B66-4029-9A05-260ACED60EB2}"/>
            </c:ext>
          </c:extLst>
        </c:ser>
        <c:ser>
          <c:idx val="5"/>
          <c:order val="5"/>
          <c:tx>
            <c:strRef>
              <c:f>[1]Hoja1!$C$14</c:f>
              <c:strCache>
                <c:ptCount val="1"/>
                <c:pt idx="0">
                  <c:v>GRUPO NAL DE COMUNICACIONES Y SERVICIO AL CIUDADANO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[1]Hoja1!$D$8:$E$8</c:f>
              <c:strCache>
                <c:ptCount val="2"/>
                <c:pt idx="0">
                  <c:v>FINALIZADOS</c:v>
                </c:pt>
                <c:pt idx="1">
                  <c:v>PENDIENTES</c:v>
                </c:pt>
              </c:strCache>
            </c:strRef>
          </c:cat>
          <c:val>
            <c:numRef>
              <c:f>[1]Hoja1!$D$14:$E$14</c:f>
              <c:numCache>
                <c:formatCode>General</c:formatCode>
                <c:ptCount val="2"/>
                <c:pt idx="0">
                  <c:v>103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B66-4029-9A05-260ACED60EB2}"/>
            </c:ext>
          </c:extLst>
        </c:ser>
        <c:ser>
          <c:idx val="6"/>
          <c:order val="6"/>
          <c:tx>
            <c:strRef>
              <c:f>[1]Hoja1!$C$15</c:f>
              <c:strCache>
                <c:ptCount val="1"/>
                <c:pt idx="0">
                  <c:v>GRUPO NAL DE TEC DE INFORMACION Y COMUNICACIONES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[1]Hoja1!$D$8:$E$8</c:f>
              <c:strCache>
                <c:ptCount val="2"/>
                <c:pt idx="0">
                  <c:v>FINALIZADOS</c:v>
                </c:pt>
                <c:pt idx="1">
                  <c:v>PENDIENTES</c:v>
                </c:pt>
              </c:strCache>
            </c:strRef>
          </c:cat>
          <c:val>
            <c:numRef>
              <c:f>[1]Hoja1!$D$15:$E$15</c:f>
              <c:numCache>
                <c:formatCode>General</c:formatCode>
                <c:ptCount val="2"/>
                <c:pt idx="0">
                  <c:v>2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B66-4029-9A05-260ACED60EB2}"/>
            </c:ext>
          </c:extLst>
        </c:ser>
        <c:ser>
          <c:idx val="7"/>
          <c:order val="7"/>
          <c:tx>
            <c:strRef>
              <c:f>[1]Hoja1!$C$16</c:f>
              <c:strCache>
                <c:ptCount val="1"/>
                <c:pt idx="0">
                  <c:v>SECRETARIA GENERAL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[1]Hoja1!$D$8:$E$8</c:f>
              <c:strCache>
                <c:ptCount val="2"/>
                <c:pt idx="0">
                  <c:v>FINALIZADOS</c:v>
                </c:pt>
                <c:pt idx="1">
                  <c:v>PENDIENTES</c:v>
                </c:pt>
              </c:strCache>
            </c:strRef>
          </c:cat>
          <c:val>
            <c:numRef>
              <c:f>[1]Hoja1!$D$16:$E$16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B66-4029-9A05-260ACED60EB2}"/>
            </c:ext>
          </c:extLst>
        </c:ser>
        <c:ser>
          <c:idx val="8"/>
          <c:order val="8"/>
          <c:tx>
            <c:strRef>
              <c:f>[1]Hoja1!$C$17</c:f>
              <c:strCache>
                <c:ptCount val="1"/>
                <c:pt idx="0">
                  <c:v>OFICINA DE PERSONAL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[1]Hoja1!$D$8:$E$8</c:f>
              <c:strCache>
                <c:ptCount val="2"/>
                <c:pt idx="0">
                  <c:v>FINALIZADOS</c:v>
                </c:pt>
                <c:pt idx="1">
                  <c:v>PENDIENTES</c:v>
                </c:pt>
              </c:strCache>
            </c:strRef>
          </c:cat>
          <c:val>
            <c:numRef>
              <c:f>[1]Hoja1!$D$17:$E$17</c:f>
              <c:numCache>
                <c:formatCode>General</c:formatCode>
                <c:ptCount val="2"/>
                <c:pt idx="0">
                  <c:v>5</c:v>
                </c:pt>
                <c:pt idx="1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B66-4029-9A05-260ACED60EB2}"/>
            </c:ext>
          </c:extLst>
        </c:ser>
        <c:ser>
          <c:idx val="9"/>
          <c:order val="9"/>
          <c:tx>
            <c:strRef>
              <c:f>[1]Hoja1!$C$18</c:f>
              <c:strCache>
                <c:ptCount val="1"/>
                <c:pt idx="0">
                  <c:v>SUBDIRECCION DE SERVICIOS FORENSES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[1]Hoja1!$D$8:$E$8</c:f>
              <c:strCache>
                <c:ptCount val="2"/>
                <c:pt idx="0">
                  <c:v>FINALIZADOS</c:v>
                </c:pt>
                <c:pt idx="1">
                  <c:v>PENDIENTES</c:v>
                </c:pt>
              </c:strCache>
            </c:strRef>
          </c:cat>
          <c:val>
            <c:numRef>
              <c:f>[1]Hoja1!$D$18:$E$18</c:f>
              <c:numCache>
                <c:formatCode>General</c:formatCode>
                <c:ptCount val="2"/>
                <c:pt idx="0">
                  <c:v>82</c:v>
                </c:pt>
                <c:pt idx="1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B66-4029-9A05-260ACED60EB2}"/>
            </c:ext>
          </c:extLst>
        </c:ser>
        <c:ser>
          <c:idx val="10"/>
          <c:order val="10"/>
          <c:tx>
            <c:strRef>
              <c:f>[1]Hoja1!$C$19</c:f>
              <c:strCache>
                <c:ptCount val="1"/>
                <c:pt idx="0">
                  <c:v>SUBDIRECCION DE INVESTIGACION CIENTIFICA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[1]Hoja1!$D$8:$E$8</c:f>
              <c:strCache>
                <c:ptCount val="2"/>
                <c:pt idx="0">
                  <c:v>FINALIZADOS</c:v>
                </c:pt>
                <c:pt idx="1">
                  <c:v>PENDIENTES</c:v>
                </c:pt>
              </c:strCache>
            </c:strRef>
          </c:cat>
          <c:val>
            <c:numRef>
              <c:f>[1]Hoja1!$D$19:$E$19</c:f>
              <c:numCache>
                <c:formatCode>General</c:formatCode>
                <c:ptCount val="2"/>
                <c:pt idx="0">
                  <c:v>34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B66-4029-9A05-260ACED60EB2}"/>
            </c:ext>
          </c:extLst>
        </c:ser>
        <c:ser>
          <c:idx val="11"/>
          <c:order val="11"/>
          <c:tx>
            <c:strRef>
              <c:f>[1]Hoja1!$C$20</c:f>
              <c:strCache>
                <c:ptCount val="1"/>
                <c:pt idx="0">
                  <c:v>SUBDIRECCION ADMINISTRATIVA Y FINANCIERA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[1]Hoja1!$D$8:$E$8</c:f>
              <c:strCache>
                <c:ptCount val="2"/>
                <c:pt idx="0">
                  <c:v>FINALIZADOS</c:v>
                </c:pt>
                <c:pt idx="1">
                  <c:v>PENDIENTES</c:v>
                </c:pt>
              </c:strCache>
            </c:strRef>
          </c:cat>
          <c:val>
            <c:numRef>
              <c:f>[1]Hoja1!$D$20:$E$20</c:f>
              <c:numCache>
                <c:formatCode>General</c:formatCode>
                <c:ptCount val="2"/>
                <c:pt idx="0">
                  <c:v>1</c:v>
                </c:pt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B66-4029-9A05-260ACED60EB2}"/>
            </c:ext>
          </c:extLst>
        </c:ser>
        <c:ser>
          <c:idx val="12"/>
          <c:order val="12"/>
          <c:tx>
            <c:strRef>
              <c:f>[1]Hoja1!$C$21</c:f>
              <c:strCache>
                <c:ptCount val="1"/>
                <c:pt idx="0">
                  <c:v>REGIONAL BOGOTA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[1]Hoja1!$D$8:$E$8</c:f>
              <c:strCache>
                <c:ptCount val="2"/>
                <c:pt idx="0">
                  <c:v>FINALIZADOS</c:v>
                </c:pt>
                <c:pt idx="1">
                  <c:v>PENDIENTES</c:v>
                </c:pt>
              </c:strCache>
            </c:strRef>
          </c:cat>
          <c:val>
            <c:numRef>
              <c:f>[1]Hoja1!$D$21:$E$21</c:f>
              <c:numCache>
                <c:formatCode>General</c:formatCode>
                <c:ptCount val="2"/>
                <c:pt idx="0">
                  <c:v>18</c:v>
                </c:pt>
                <c:pt idx="1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B66-4029-9A05-260ACED60EB2}"/>
            </c:ext>
          </c:extLst>
        </c:ser>
        <c:ser>
          <c:idx val="13"/>
          <c:order val="13"/>
          <c:tx>
            <c:strRef>
              <c:f>[1]Hoja1!$C$22</c:f>
              <c:strCache>
                <c:ptCount val="1"/>
                <c:pt idx="0">
                  <c:v>REGIONAL NOROCCIDENTE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[1]Hoja1!$D$8:$E$8</c:f>
              <c:strCache>
                <c:ptCount val="2"/>
                <c:pt idx="0">
                  <c:v>FINALIZADOS</c:v>
                </c:pt>
                <c:pt idx="1">
                  <c:v>PENDIENTES</c:v>
                </c:pt>
              </c:strCache>
            </c:strRef>
          </c:cat>
          <c:val>
            <c:numRef>
              <c:f>[1]Hoja1!$D$22:$E$22</c:f>
              <c:numCache>
                <c:formatCode>General</c:formatCode>
                <c:ptCount val="2"/>
                <c:pt idx="0">
                  <c:v>12</c:v>
                </c:pt>
                <c:pt idx="1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1B66-4029-9A05-260ACED60EB2}"/>
            </c:ext>
          </c:extLst>
        </c:ser>
        <c:ser>
          <c:idx val="14"/>
          <c:order val="14"/>
          <c:tx>
            <c:strRef>
              <c:f>[1]Hoja1!$C$23</c:f>
              <c:strCache>
                <c:ptCount val="1"/>
                <c:pt idx="0">
                  <c:v>REGIONAL NORORIENTE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[1]Hoja1!$D$8:$E$8</c:f>
              <c:strCache>
                <c:ptCount val="2"/>
                <c:pt idx="0">
                  <c:v>FINALIZADOS</c:v>
                </c:pt>
                <c:pt idx="1">
                  <c:v>PENDIENTES</c:v>
                </c:pt>
              </c:strCache>
            </c:strRef>
          </c:cat>
          <c:val>
            <c:numRef>
              <c:f>[1]Hoja1!$D$23:$E$23</c:f>
              <c:numCache>
                <c:formatCode>General</c:formatCode>
                <c:ptCount val="2"/>
                <c:pt idx="0">
                  <c:v>10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B66-4029-9A05-260ACED60EB2}"/>
            </c:ext>
          </c:extLst>
        </c:ser>
        <c:ser>
          <c:idx val="15"/>
          <c:order val="15"/>
          <c:tx>
            <c:strRef>
              <c:f>[1]Hoja1!$C$24</c:f>
              <c:strCache>
                <c:ptCount val="1"/>
                <c:pt idx="0">
                  <c:v>REGIONAL NORTE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[1]Hoja1!$D$8:$E$8</c:f>
              <c:strCache>
                <c:ptCount val="2"/>
                <c:pt idx="0">
                  <c:v>FINALIZADOS</c:v>
                </c:pt>
                <c:pt idx="1">
                  <c:v>PENDIENTES</c:v>
                </c:pt>
              </c:strCache>
            </c:strRef>
          </c:cat>
          <c:val>
            <c:numRef>
              <c:f>[1]Hoja1!$D$24:$E$24</c:f>
              <c:numCache>
                <c:formatCode>General</c:formatCode>
                <c:ptCount val="2"/>
                <c:pt idx="0">
                  <c:v>8</c:v>
                </c:pt>
                <c:pt idx="1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1B66-4029-9A05-260ACED60EB2}"/>
            </c:ext>
          </c:extLst>
        </c:ser>
        <c:ser>
          <c:idx val="16"/>
          <c:order val="16"/>
          <c:tx>
            <c:strRef>
              <c:f>[1]Hoja1!$C$25</c:f>
              <c:strCache>
                <c:ptCount val="1"/>
                <c:pt idx="0">
                  <c:v>REGIONAL OCCIDENTE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[1]Hoja1!$D$8:$E$8</c:f>
              <c:strCache>
                <c:ptCount val="2"/>
                <c:pt idx="0">
                  <c:v>FINALIZADOS</c:v>
                </c:pt>
                <c:pt idx="1">
                  <c:v>PENDIENTES</c:v>
                </c:pt>
              </c:strCache>
            </c:strRef>
          </c:cat>
          <c:val>
            <c:numRef>
              <c:f>[1]Hoja1!$D$25:$E$25</c:f>
              <c:numCache>
                <c:formatCode>General</c:formatCode>
                <c:ptCount val="2"/>
                <c:pt idx="0">
                  <c:v>6</c:v>
                </c:pt>
                <c:pt idx="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B66-4029-9A05-260ACED60EB2}"/>
            </c:ext>
          </c:extLst>
        </c:ser>
        <c:ser>
          <c:idx val="17"/>
          <c:order val="17"/>
          <c:tx>
            <c:strRef>
              <c:f>[1]Hoja1!$C$26</c:f>
              <c:strCache>
                <c:ptCount val="1"/>
                <c:pt idx="0">
                  <c:v>REGIONAL ORIENTE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[1]Hoja1!$D$8:$E$8</c:f>
              <c:strCache>
                <c:ptCount val="2"/>
                <c:pt idx="0">
                  <c:v>FINALIZADOS</c:v>
                </c:pt>
                <c:pt idx="1">
                  <c:v>PENDIENTES</c:v>
                </c:pt>
              </c:strCache>
            </c:strRef>
          </c:cat>
          <c:val>
            <c:numRef>
              <c:f>[1]Hoja1!$D$26:$E$26</c:f>
              <c:numCache>
                <c:formatCode>General</c:formatCode>
                <c:ptCount val="2"/>
                <c:pt idx="0">
                  <c:v>8</c:v>
                </c:pt>
                <c:pt idx="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1B66-4029-9A05-260ACED60EB2}"/>
            </c:ext>
          </c:extLst>
        </c:ser>
        <c:ser>
          <c:idx val="18"/>
          <c:order val="18"/>
          <c:tx>
            <c:strRef>
              <c:f>[1]Hoja1!$C$27</c:f>
              <c:strCache>
                <c:ptCount val="1"/>
                <c:pt idx="0">
                  <c:v>REGIONAL SUR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[1]Hoja1!$D$8:$E$8</c:f>
              <c:strCache>
                <c:ptCount val="2"/>
                <c:pt idx="0">
                  <c:v>FINALIZADOS</c:v>
                </c:pt>
                <c:pt idx="1">
                  <c:v>PENDIENTES</c:v>
                </c:pt>
              </c:strCache>
            </c:strRef>
          </c:cat>
          <c:val>
            <c:numRef>
              <c:f>[1]Hoja1!$D$27:$E$27</c:f>
              <c:numCache>
                <c:formatCode>General</c:formatCode>
                <c:ptCount val="2"/>
                <c:pt idx="0">
                  <c:v>6</c:v>
                </c:pt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1B66-4029-9A05-260ACED60EB2}"/>
            </c:ext>
          </c:extLst>
        </c:ser>
        <c:ser>
          <c:idx val="19"/>
          <c:order val="19"/>
          <c:tx>
            <c:strRef>
              <c:f>[1]Hoja1!$C$28</c:f>
              <c:strCache>
                <c:ptCount val="1"/>
                <c:pt idx="0">
                  <c:v>REGIONAL SUROCCIDENTE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[1]Hoja1!$D$8:$E$8</c:f>
              <c:strCache>
                <c:ptCount val="2"/>
                <c:pt idx="0">
                  <c:v>FINALIZADOS</c:v>
                </c:pt>
                <c:pt idx="1">
                  <c:v>PENDIENTES</c:v>
                </c:pt>
              </c:strCache>
            </c:strRef>
          </c:cat>
          <c:val>
            <c:numRef>
              <c:f>[1]Hoja1!$D$28:$E$28</c:f>
              <c:numCache>
                <c:formatCode>General</c:formatCode>
                <c:ptCount val="2"/>
                <c:pt idx="0">
                  <c:v>18</c:v>
                </c:pt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1B66-4029-9A05-260ACED60EB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435275776"/>
        <c:axId val="363141272"/>
      </c:barChart>
      <c:catAx>
        <c:axId val="435275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63141272"/>
        <c:crosses val="autoZero"/>
        <c:auto val="1"/>
        <c:lblAlgn val="ctr"/>
        <c:lblOffset val="100"/>
        <c:noMultiLvlLbl val="0"/>
      </c:catAx>
      <c:valAx>
        <c:axId val="363141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352757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</c:legendEntry>
      <c:layout>
        <c:manualLayout>
          <c:xMode val="edge"/>
          <c:yMode val="edge"/>
          <c:x val="1.6607126922733762E-3"/>
          <c:y val="0.7646849788937673"/>
          <c:w val="0.9966784515358792"/>
          <c:h val="0.229380601618346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0" baseline="0">
                <a:effectLst/>
              </a:rPr>
              <a:t>INSTITUTO NACIONAL DE MEDICINA LEGAL Y CIENCIAS FORENSES</a:t>
            </a:r>
            <a:endParaRPr lang="es-CO" sz="1000">
              <a:effectLst/>
            </a:endParaRPr>
          </a:p>
          <a:p>
            <a:pPr>
              <a:defRPr/>
            </a:pPr>
            <a:r>
              <a:rPr lang="en-US" sz="1000" b="1" i="0" baseline="0">
                <a:effectLst/>
              </a:rPr>
              <a:t>GRUPO NACIONAL DE COMUNICACIONES Y SERVICIO AL CIUDADANO</a:t>
            </a:r>
            <a:endParaRPr lang="es-CO" sz="1000">
              <a:effectLst/>
            </a:endParaRPr>
          </a:p>
          <a:p>
            <a:pPr>
              <a:defRPr/>
            </a:pPr>
            <a:r>
              <a:rPr lang="en-US" sz="1000" b="1" i="0" baseline="0">
                <a:effectLst/>
              </a:rPr>
              <a:t>REPORTE CUARTO TRIMESTRE AÑO 2018</a:t>
            </a:r>
            <a:endParaRPr lang="es-CO" sz="1000" b="1" i="0" baseline="0">
              <a:effectLst/>
            </a:endParaRPr>
          </a:p>
          <a:p>
            <a:pPr>
              <a:defRPr/>
            </a:pPr>
            <a:r>
              <a:rPr lang="es-CO" sz="1000" b="1" i="0" baseline="0">
                <a:effectLst/>
              </a:rPr>
              <a:t>ESTADO ACTUAL DE MANIFESTACIONES</a:t>
            </a:r>
            <a:endParaRPr lang="es-CO" sz="1600" b="1" i="0" baseline="0">
              <a:effectLst/>
            </a:endParaRPr>
          </a:p>
        </c:rich>
      </c:tx>
      <c:layout>
        <c:manualLayout>
          <c:xMode val="edge"/>
          <c:yMode val="edge"/>
          <c:x val="0.29369776094091621"/>
          <c:y val="7.2202166064981952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25712434057074873"/>
          <c:y val="9.5138387484957884E-2"/>
          <c:w val="0.69669938374999352"/>
          <c:h val="0.62941167552611876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'Estado Actual de Manifestacion'!$C$7</c:f>
              <c:strCache>
                <c:ptCount val="1"/>
                <c:pt idx="0">
                  <c:v>DIRECCION GENERAL 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'Estado Actual de Manifestacion'!$D$6:$F$6</c:f>
              <c:strCache>
                <c:ptCount val="3"/>
                <c:pt idx="0">
                  <c:v>FINALIZADOS</c:v>
                </c:pt>
                <c:pt idx="1">
                  <c:v>PENDIENTE DE RESPUESTA DENTRO DE TERMINOS</c:v>
                </c:pt>
                <c:pt idx="2">
                  <c:v>PENDIENTES DE RESPUESTA FUERA DE TERMINOS</c:v>
                </c:pt>
              </c:strCache>
            </c:strRef>
          </c:cat>
          <c:val>
            <c:numRef>
              <c:f>'Estado Actual de Manifestacion'!$D$7:$F$7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26-4BBF-B1D9-D38BE742EE75}"/>
            </c:ext>
          </c:extLst>
        </c:ser>
        <c:ser>
          <c:idx val="1"/>
          <c:order val="1"/>
          <c:tx>
            <c:strRef>
              <c:f>'Estado Actual de Manifestacion'!$C$8</c:f>
              <c:strCache>
                <c:ptCount val="1"/>
                <c:pt idx="0">
                  <c:v>OFICINA JURIDICA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'Estado Actual de Manifestacion'!$D$6:$F$6</c:f>
              <c:strCache>
                <c:ptCount val="3"/>
                <c:pt idx="0">
                  <c:v>FINALIZADOS</c:v>
                </c:pt>
                <c:pt idx="1">
                  <c:v>PENDIENTE DE RESPUESTA DENTRO DE TERMINOS</c:v>
                </c:pt>
                <c:pt idx="2">
                  <c:v>PENDIENTES DE RESPUESTA FUERA DE TERMINOS</c:v>
                </c:pt>
              </c:strCache>
            </c:strRef>
          </c:cat>
          <c:val>
            <c:numRef>
              <c:f>'Estado Actual de Manifestacion'!$D$8:$F$8</c:f>
              <c:numCache>
                <c:formatCode>General</c:formatCode>
                <c:ptCount val="3"/>
                <c:pt idx="0">
                  <c:v>3</c:v>
                </c:pt>
                <c:pt idx="1">
                  <c:v>0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26-4BBF-B1D9-D38BE742EE75}"/>
            </c:ext>
          </c:extLst>
        </c:ser>
        <c:ser>
          <c:idx val="2"/>
          <c:order val="2"/>
          <c:tx>
            <c:strRef>
              <c:f>'Estado Actual de Manifestacion'!$C$9</c:f>
              <c:strCache>
                <c:ptCount val="1"/>
                <c:pt idx="0">
                  <c:v>OFICINA DE PLANEACION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'Estado Actual de Manifestacion'!$D$6:$F$6</c:f>
              <c:strCache>
                <c:ptCount val="3"/>
                <c:pt idx="0">
                  <c:v>FINALIZADOS</c:v>
                </c:pt>
                <c:pt idx="1">
                  <c:v>PENDIENTE DE RESPUESTA DENTRO DE TERMINOS</c:v>
                </c:pt>
                <c:pt idx="2">
                  <c:v>PENDIENTES DE RESPUESTA FUERA DE TERMINOS</c:v>
                </c:pt>
              </c:strCache>
            </c:strRef>
          </c:cat>
          <c:val>
            <c:numRef>
              <c:f>'Estado Actual de Manifestacion'!$D$9:$F$9</c:f>
              <c:numCache>
                <c:formatCode>General</c:formatCode>
                <c:ptCount val="3"/>
                <c:pt idx="0">
                  <c:v>1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726-4BBF-B1D9-D38BE742EE75}"/>
            </c:ext>
          </c:extLst>
        </c:ser>
        <c:ser>
          <c:idx val="3"/>
          <c:order val="3"/>
          <c:tx>
            <c:strRef>
              <c:f>'Estado Actual de Manifestacion'!$C$10</c:f>
              <c:strCache>
                <c:ptCount val="1"/>
                <c:pt idx="0">
                  <c:v>OFICINA DE CONTROL INTERNO 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'Estado Actual de Manifestacion'!$D$6:$F$6</c:f>
              <c:strCache>
                <c:ptCount val="3"/>
                <c:pt idx="0">
                  <c:v>FINALIZADOS</c:v>
                </c:pt>
                <c:pt idx="1">
                  <c:v>PENDIENTE DE RESPUESTA DENTRO DE TERMINOS</c:v>
                </c:pt>
                <c:pt idx="2">
                  <c:v>PENDIENTES DE RESPUESTA FUERA DE TERMINOS</c:v>
                </c:pt>
              </c:strCache>
            </c:strRef>
          </c:cat>
          <c:val>
            <c:numRef>
              <c:f>'Estado Actual de Manifestacion'!$D$10:$F$10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726-4BBF-B1D9-D38BE742EE75}"/>
            </c:ext>
          </c:extLst>
        </c:ser>
        <c:ser>
          <c:idx val="4"/>
          <c:order val="4"/>
          <c:tx>
            <c:strRef>
              <c:f>'Estado Actual de Manifestacion'!$C$11</c:f>
              <c:strCache>
                <c:ptCount val="1"/>
                <c:pt idx="0">
                  <c:v>OFICINA DE CONTROL INTERNO DISCIPLINARIO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'Estado Actual de Manifestacion'!$D$6:$F$6</c:f>
              <c:strCache>
                <c:ptCount val="3"/>
                <c:pt idx="0">
                  <c:v>FINALIZADOS</c:v>
                </c:pt>
                <c:pt idx="1">
                  <c:v>PENDIENTE DE RESPUESTA DENTRO DE TERMINOS</c:v>
                </c:pt>
                <c:pt idx="2">
                  <c:v>PENDIENTES DE RESPUESTA FUERA DE TERMINOS</c:v>
                </c:pt>
              </c:strCache>
            </c:strRef>
          </c:cat>
          <c:val>
            <c:numRef>
              <c:f>'Estado Actual de Manifestacion'!$D$11:$F$11</c:f>
              <c:numCache>
                <c:formatCode>General</c:formatCode>
                <c:ptCount val="3"/>
                <c:pt idx="0">
                  <c:v>7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726-4BBF-B1D9-D38BE742EE75}"/>
            </c:ext>
          </c:extLst>
        </c:ser>
        <c:ser>
          <c:idx val="5"/>
          <c:order val="5"/>
          <c:tx>
            <c:strRef>
              <c:f>'Estado Actual de Manifestacion'!$C$12</c:f>
              <c:strCache>
                <c:ptCount val="1"/>
                <c:pt idx="0">
                  <c:v>GRUPO NAL DE COMUNICACIONES Y SERVICIO AL CIUDADANO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'Estado Actual de Manifestacion'!$D$6:$F$6</c:f>
              <c:strCache>
                <c:ptCount val="3"/>
                <c:pt idx="0">
                  <c:v>FINALIZADOS</c:v>
                </c:pt>
                <c:pt idx="1">
                  <c:v>PENDIENTE DE RESPUESTA DENTRO DE TERMINOS</c:v>
                </c:pt>
                <c:pt idx="2">
                  <c:v>PENDIENTES DE RESPUESTA FUERA DE TERMINOS</c:v>
                </c:pt>
              </c:strCache>
            </c:strRef>
          </c:cat>
          <c:val>
            <c:numRef>
              <c:f>'Estado Actual de Manifestacion'!$D$12:$F$12</c:f>
              <c:numCache>
                <c:formatCode>General</c:formatCode>
                <c:ptCount val="3"/>
                <c:pt idx="0">
                  <c:v>103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726-4BBF-B1D9-D38BE742EE75}"/>
            </c:ext>
          </c:extLst>
        </c:ser>
        <c:ser>
          <c:idx val="6"/>
          <c:order val="6"/>
          <c:tx>
            <c:strRef>
              <c:f>'Estado Actual de Manifestacion'!$C$13</c:f>
              <c:strCache>
                <c:ptCount val="1"/>
                <c:pt idx="0">
                  <c:v>GRUPO NAL DE TEC DE INFORMACION Y COMUNICACIONES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'Estado Actual de Manifestacion'!$D$6:$F$6</c:f>
              <c:strCache>
                <c:ptCount val="3"/>
                <c:pt idx="0">
                  <c:v>FINALIZADOS</c:v>
                </c:pt>
                <c:pt idx="1">
                  <c:v>PENDIENTE DE RESPUESTA DENTRO DE TERMINOS</c:v>
                </c:pt>
                <c:pt idx="2">
                  <c:v>PENDIENTES DE RESPUESTA FUERA DE TERMINOS</c:v>
                </c:pt>
              </c:strCache>
            </c:strRef>
          </c:cat>
          <c:val>
            <c:numRef>
              <c:f>'Estado Actual de Manifestacion'!$D$13:$F$13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726-4BBF-B1D9-D38BE742EE75}"/>
            </c:ext>
          </c:extLst>
        </c:ser>
        <c:ser>
          <c:idx val="7"/>
          <c:order val="7"/>
          <c:tx>
            <c:strRef>
              <c:f>'Estado Actual de Manifestacion'!$C$14</c:f>
              <c:strCache>
                <c:ptCount val="1"/>
                <c:pt idx="0">
                  <c:v>SECRETARIA GENERAL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'Estado Actual de Manifestacion'!$D$6:$F$6</c:f>
              <c:strCache>
                <c:ptCount val="3"/>
                <c:pt idx="0">
                  <c:v>FINALIZADOS</c:v>
                </c:pt>
                <c:pt idx="1">
                  <c:v>PENDIENTE DE RESPUESTA DENTRO DE TERMINOS</c:v>
                </c:pt>
                <c:pt idx="2">
                  <c:v>PENDIENTES DE RESPUESTA FUERA DE TERMINOS</c:v>
                </c:pt>
              </c:strCache>
            </c:strRef>
          </c:cat>
          <c:val>
            <c:numRef>
              <c:f>'Estado Actual de Manifestacion'!$D$14:$F$14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726-4BBF-B1D9-D38BE742EE75}"/>
            </c:ext>
          </c:extLst>
        </c:ser>
        <c:ser>
          <c:idx val="8"/>
          <c:order val="8"/>
          <c:tx>
            <c:strRef>
              <c:f>'Estado Actual de Manifestacion'!$C$15</c:f>
              <c:strCache>
                <c:ptCount val="1"/>
                <c:pt idx="0">
                  <c:v>OFICINA DE PERSONAL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'Estado Actual de Manifestacion'!$D$6:$F$6</c:f>
              <c:strCache>
                <c:ptCount val="3"/>
                <c:pt idx="0">
                  <c:v>FINALIZADOS</c:v>
                </c:pt>
                <c:pt idx="1">
                  <c:v>PENDIENTE DE RESPUESTA DENTRO DE TERMINOS</c:v>
                </c:pt>
                <c:pt idx="2">
                  <c:v>PENDIENTES DE RESPUESTA FUERA DE TERMINOS</c:v>
                </c:pt>
              </c:strCache>
            </c:strRef>
          </c:cat>
          <c:val>
            <c:numRef>
              <c:f>'Estado Actual de Manifestacion'!$D$15:$F$15</c:f>
              <c:numCache>
                <c:formatCode>General</c:formatCode>
                <c:ptCount val="3"/>
                <c:pt idx="0">
                  <c:v>5</c:v>
                </c:pt>
                <c:pt idx="1">
                  <c:v>4</c:v>
                </c:pt>
                <c:pt idx="2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726-4BBF-B1D9-D38BE742EE75}"/>
            </c:ext>
          </c:extLst>
        </c:ser>
        <c:ser>
          <c:idx val="9"/>
          <c:order val="9"/>
          <c:tx>
            <c:strRef>
              <c:f>'Estado Actual de Manifestacion'!$C$16</c:f>
              <c:strCache>
                <c:ptCount val="1"/>
                <c:pt idx="0">
                  <c:v>SUBDIRECCION DE SERVICIOS FORENSES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'Estado Actual de Manifestacion'!$D$6:$F$6</c:f>
              <c:strCache>
                <c:ptCount val="3"/>
                <c:pt idx="0">
                  <c:v>FINALIZADOS</c:v>
                </c:pt>
                <c:pt idx="1">
                  <c:v>PENDIENTE DE RESPUESTA DENTRO DE TERMINOS</c:v>
                </c:pt>
                <c:pt idx="2">
                  <c:v>PENDIENTES DE RESPUESTA FUERA DE TERMINOS</c:v>
                </c:pt>
              </c:strCache>
            </c:strRef>
          </c:cat>
          <c:val>
            <c:numRef>
              <c:f>'Estado Actual de Manifestacion'!$D$16:$F$16</c:f>
              <c:numCache>
                <c:formatCode>General</c:formatCode>
                <c:ptCount val="3"/>
                <c:pt idx="0">
                  <c:v>82</c:v>
                </c:pt>
                <c:pt idx="1">
                  <c:v>9</c:v>
                </c:pt>
                <c:pt idx="2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726-4BBF-B1D9-D38BE742EE75}"/>
            </c:ext>
          </c:extLst>
        </c:ser>
        <c:ser>
          <c:idx val="10"/>
          <c:order val="10"/>
          <c:tx>
            <c:strRef>
              <c:f>'Estado Actual de Manifestacion'!$C$17</c:f>
              <c:strCache>
                <c:ptCount val="1"/>
                <c:pt idx="0">
                  <c:v>SUBDIRECCION DE INVESTIGACION CIENTIFICA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'Estado Actual de Manifestacion'!$D$6:$F$6</c:f>
              <c:strCache>
                <c:ptCount val="3"/>
                <c:pt idx="0">
                  <c:v>FINALIZADOS</c:v>
                </c:pt>
                <c:pt idx="1">
                  <c:v>PENDIENTE DE RESPUESTA DENTRO DE TERMINOS</c:v>
                </c:pt>
                <c:pt idx="2">
                  <c:v>PENDIENTES DE RESPUESTA FUERA DE TERMINOS</c:v>
                </c:pt>
              </c:strCache>
            </c:strRef>
          </c:cat>
          <c:val>
            <c:numRef>
              <c:f>'Estado Actual de Manifestacion'!$D$17:$F$17</c:f>
              <c:numCache>
                <c:formatCode>General</c:formatCode>
                <c:ptCount val="3"/>
                <c:pt idx="0">
                  <c:v>34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726-4BBF-B1D9-D38BE742EE75}"/>
            </c:ext>
          </c:extLst>
        </c:ser>
        <c:ser>
          <c:idx val="11"/>
          <c:order val="11"/>
          <c:tx>
            <c:strRef>
              <c:f>'Estado Actual de Manifestacion'!$C$18</c:f>
              <c:strCache>
                <c:ptCount val="1"/>
                <c:pt idx="0">
                  <c:v>SUBDIRECCION ADMINISTRATIVA Y FINANCIERA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'Estado Actual de Manifestacion'!$D$6:$F$6</c:f>
              <c:strCache>
                <c:ptCount val="3"/>
                <c:pt idx="0">
                  <c:v>FINALIZADOS</c:v>
                </c:pt>
                <c:pt idx="1">
                  <c:v>PENDIENTE DE RESPUESTA DENTRO DE TERMINOS</c:v>
                </c:pt>
                <c:pt idx="2">
                  <c:v>PENDIENTES DE RESPUESTA FUERA DE TERMINOS</c:v>
                </c:pt>
              </c:strCache>
            </c:strRef>
          </c:cat>
          <c:val>
            <c:numRef>
              <c:f>'Estado Actual de Manifestacion'!$D$18:$F$18</c:f>
              <c:numCache>
                <c:formatCode>General</c:formatCode>
                <c:ptCount val="3"/>
                <c:pt idx="0">
                  <c:v>1</c:v>
                </c:pt>
                <c:pt idx="1">
                  <c:v>2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726-4BBF-B1D9-D38BE742EE75}"/>
            </c:ext>
          </c:extLst>
        </c:ser>
        <c:ser>
          <c:idx val="12"/>
          <c:order val="12"/>
          <c:tx>
            <c:strRef>
              <c:f>'Estado Actual de Manifestacion'!$C$19</c:f>
              <c:strCache>
                <c:ptCount val="1"/>
                <c:pt idx="0">
                  <c:v>REGIONAL BOGOTA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'Estado Actual de Manifestacion'!$D$6:$F$6</c:f>
              <c:strCache>
                <c:ptCount val="3"/>
                <c:pt idx="0">
                  <c:v>FINALIZADOS</c:v>
                </c:pt>
                <c:pt idx="1">
                  <c:v>PENDIENTE DE RESPUESTA DENTRO DE TERMINOS</c:v>
                </c:pt>
                <c:pt idx="2">
                  <c:v>PENDIENTES DE RESPUESTA FUERA DE TERMINOS</c:v>
                </c:pt>
              </c:strCache>
            </c:strRef>
          </c:cat>
          <c:val>
            <c:numRef>
              <c:f>'Estado Actual de Manifestacion'!$D$19:$F$19</c:f>
              <c:numCache>
                <c:formatCode>General</c:formatCode>
                <c:ptCount val="3"/>
                <c:pt idx="0">
                  <c:v>18</c:v>
                </c:pt>
                <c:pt idx="1">
                  <c:v>14</c:v>
                </c:pt>
                <c:pt idx="2">
                  <c:v>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726-4BBF-B1D9-D38BE742EE75}"/>
            </c:ext>
          </c:extLst>
        </c:ser>
        <c:ser>
          <c:idx val="13"/>
          <c:order val="13"/>
          <c:tx>
            <c:strRef>
              <c:f>'Estado Actual de Manifestacion'!$C$20</c:f>
              <c:strCache>
                <c:ptCount val="1"/>
                <c:pt idx="0">
                  <c:v>REGIONAL NOROCCIDENTE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'Estado Actual de Manifestacion'!$D$6:$F$6</c:f>
              <c:strCache>
                <c:ptCount val="3"/>
                <c:pt idx="0">
                  <c:v>FINALIZADOS</c:v>
                </c:pt>
                <c:pt idx="1">
                  <c:v>PENDIENTE DE RESPUESTA DENTRO DE TERMINOS</c:v>
                </c:pt>
                <c:pt idx="2">
                  <c:v>PENDIENTES DE RESPUESTA FUERA DE TERMINOS</c:v>
                </c:pt>
              </c:strCache>
            </c:strRef>
          </c:cat>
          <c:val>
            <c:numRef>
              <c:f>'Estado Actual de Manifestacion'!$D$20:$F$20</c:f>
              <c:numCache>
                <c:formatCode>General</c:formatCode>
                <c:ptCount val="3"/>
                <c:pt idx="0">
                  <c:v>12</c:v>
                </c:pt>
                <c:pt idx="1">
                  <c:v>1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726-4BBF-B1D9-D38BE742EE75}"/>
            </c:ext>
          </c:extLst>
        </c:ser>
        <c:ser>
          <c:idx val="14"/>
          <c:order val="14"/>
          <c:tx>
            <c:strRef>
              <c:f>'Estado Actual de Manifestacion'!$C$21</c:f>
              <c:strCache>
                <c:ptCount val="1"/>
                <c:pt idx="0">
                  <c:v>REGIONAL NORORIENTE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'Estado Actual de Manifestacion'!$D$6:$F$6</c:f>
              <c:strCache>
                <c:ptCount val="3"/>
                <c:pt idx="0">
                  <c:v>FINALIZADOS</c:v>
                </c:pt>
                <c:pt idx="1">
                  <c:v>PENDIENTE DE RESPUESTA DENTRO DE TERMINOS</c:v>
                </c:pt>
                <c:pt idx="2">
                  <c:v>PENDIENTES DE RESPUESTA FUERA DE TERMINOS</c:v>
                </c:pt>
              </c:strCache>
            </c:strRef>
          </c:cat>
          <c:val>
            <c:numRef>
              <c:f>'Estado Actual de Manifestacion'!$D$21:$F$21</c:f>
              <c:numCache>
                <c:formatCode>General</c:formatCode>
                <c:ptCount val="3"/>
                <c:pt idx="0">
                  <c:v>10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3726-4BBF-B1D9-D38BE742EE75}"/>
            </c:ext>
          </c:extLst>
        </c:ser>
        <c:ser>
          <c:idx val="15"/>
          <c:order val="15"/>
          <c:tx>
            <c:strRef>
              <c:f>'Estado Actual de Manifestacion'!$C$22</c:f>
              <c:strCache>
                <c:ptCount val="1"/>
                <c:pt idx="0">
                  <c:v>REGIONAL NORTE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'Estado Actual de Manifestacion'!$D$6:$F$6</c:f>
              <c:strCache>
                <c:ptCount val="3"/>
                <c:pt idx="0">
                  <c:v>FINALIZADOS</c:v>
                </c:pt>
                <c:pt idx="1">
                  <c:v>PENDIENTE DE RESPUESTA DENTRO DE TERMINOS</c:v>
                </c:pt>
                <c:pt idx="2">
                  <c:v>PENDIENTES DE RESPUESTA FUERA DE TERMINOS</c:v>
                </c:pt>
              </c:strCache>
            </c:strRef>
          </c:cat>
          <c:val>
            <c:numRef>
              <c:f>'Estado Actual de Manifestacion'!$D$22:$F$22</c:f>
              <c:numCache>
                <c:formatCode>General</c:formatCode>
                <c:ptCount val="3"/>
                <c:pt idx="0">
                  <c:v>8</c:v>
                </c:pt>
                <c:pt idx="1">
                  <c:v>1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3726-4BBF-B1D9-D38BE742EE75}"/>
            </c:ext>
          </c:extLst>
        </c:ser>
        <c:ser>
          <c:idx val="16"/>
          <c:order val="16"/>
          <c:tx>
            <c:strRef>
              <c:f>'Estado Actual de Manifestacion'!$C$23</c:f>
              <c:strCache>
                <c:ptCount val="1"/>
                <c:pt idx="0">
                  <c:v>REGIONAL OCCIDENTE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'Estado Actual de Manifestacion'!$D$6:$F$6</c:f>
              <c:strCache>
                <c:ptCount val="3"/>
                <c:pt idx="0">
                  <c:v>FINALIZADOS</c:v>
                </c:pt>
                <c:pt idx="1">
                  <c:v>PENDIENTE DE RESPUESTA DENTRO DE TERMINOS</c:v>
                </c:pt>
                <c:pt idx="2">
                  <c:v>PENDIENTES DE RESPUESTA FUERA DE TERMINOS</c:v>
                </c:pt>
              </c:strCache>
            </c:strRef>
          </c:cat>
          <c:val>
            <c:numRef>
              <c:f>'Estado Actual de Manifestacion'!$D$23:$F$23</c:f>
              <c:numCache>
                <c:formatCode>General</c:formatCode>
                <c:ptCount val="3"/>
                <c:pt idx="0">
                  <c:v>6</c:v>
                </c:pt>
                <c:pt idx="1">
                  <c:v>3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726-4BBF-B1D9-D38BE742EE75}"/>
            </c:ext>
          </c:extLst>
        </c:ser>
        <c:ser>
          <c:idx val="17"/>
          <c:order val="17"/>
          <c:tx>
            <c:strRef>
              <c:f>'Estado Actual de Manifestacion'!$C$24</c:f>
              <c:strCache>
                <c:ptCount val="1"/>
                <c:pt idx="0">
                  <c:v>REGIONAL ORIENTE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'Estado Actual de Manifestacion'!$D$6:$F$6</c:f>
              <c:strCache>
                <c:ptCount val="3"/>
                <c:pt idx="0">
                  <c:v>FINALIZADOS</c:v>
                </c:pt>
                <c:pt idx="1">
                  <c:v>PENDIENTE DE RESPUESTA DENTRO DE TERMINOS</c:v>
                </c:pt>
                <c:pt idx="2">
                  <c:v>PENDIENTES DE RESPUESTA FUERA DE TERMINOS</c:v>
                </c:pt>
              </c:strCache>
            </c:strRef>
          </c:cat>
          <c:val>
            <c:numRef>
              <c:f>'Estado Actual de Manifestacion'!$D$24:$F$24</c:f>
              <c:numCache>
                <c:formatCode>General</c:formatCode>
                <c:ptCount val="3"/>
                <c:pt idx="0">
                  <c:v>8</c:v>
                </c:pt>
                <c:pt idx="1">
                  <c:v>0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3726-4BBF-B1D9-D38BE742EE75}"/>
            </c:ext>
          </c:extLst>
        </c:ser>
        <c:ser>
          <c:idx val="18"/>
          <c:order val="18"/>
          <c:tx>
            <c:strRef>
              <c:f>'Estado Actual de Manifestacion'!$C$25</c:f>
              <c:strCache>
                <c:ptCount val="1"/>
                <c:pt idx="0">
                  <c:v>REGIONAL SUR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8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8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8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'Estado Actual de Manifestacion'!$D$6:$F$6</c:f>
              <c:strCache>
                <c:ptCount val="3"/>
                <c:pt idx="0">
                  <c:v>FINALIZADOS</c:v>
                </c:pt>
                <c:pt idx="1">
                  <c:v>PENDIENTE DE RESPUESTA DENTRO DE TERMINOS</c:v>
                </c:pt>
                <c:pt idx="2">
                  <c:v>PENDIENTES DE RESPUESTA FUERA DE TERMINOS</c:v>
                </c:pt>
              </c:strCache>
            </c:strRef>
          </c:cat>
          <c:val>
            <c:numRef>
              <c:f>'Estado Actual de Manifestacion'!$D$25:$F$25</c:f>
              <c:numCache>
                <c:formatCode>General</c:formatCode>
                <c:ptCount val="3"/>
                <c:pt idx="0">
                  <c:v>6</c:v>
                </c:pt>
                <c:pt idx="1">
                  <c:v>0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3726-4BBF-B1D9-D38BE742EE75}"/>
            </c:ext>
          </c:extLst>
        </c:ser>
        <c:ser>
          <c:idx val="19"/>
          <c:order val="19"/>
          <c:tx>
            <c:strRef>
              <c:f>'Estado Actual de Manifestacion'!$C$26</c:f>
              <c:strCache>
                <c:ptCount val="1"/>
                <c:pt idx="0">
                  <c:v>REGIONAL SUROCCIDENTE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8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8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8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'Estado Actual de Manifestacion'!$D$6:$F$6</c:f>
              <c:strCache>
                <c:ptCount val="3"/>
                <c:pt idx="0">
                  <c:v>FINALIZADOS</c:v>
                </c:pt>
                <c:pt idx="1">
                  <c:v>PENDIENTE DE RESPUESTA DENTRO DE TERMINOS</c:v>
                </c:pt>
                <c:pt idx="2">
                  <c:v>PENDIENTES DE RESPUESTA FUERA DE TERMINOS</c:v>
                </c:pt>
              </c:strCache>
            </c:strRef>
          </c:cat>
          <c:val>
            <c:numRef>
              <c:f>'Estado Actual de Manifestacion'!$D$26:$F$26</c:f>
              <c:numCache>
                <c:formatCode>General</c:formatCode>
                <c:ptCount val="3"/>
                <c:pt idx="0">
                  <c:v>18</c:v>
                </c:pt>
                <c:pt idx="1">
                  <c:v>2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3726-4BBF-B1D9-D38BE742EE7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15"/>
        <c:overlap val="100"/>
        <c:axId val="363140096"/>
        <c:axId val="363139704"/>
      </c:barChart>
      <c:catAx>
        <c:axId val="3631400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63139704"/>
        <c:crosses val="autoZero"/>
        <c:auto val="0"/>
        <c:lblAlgn val="ctr"/>
        <c:lblOffset val="20"/>
        <c:noMultiLvlLbl val="0"/>
      </c:catAx>
      <c:valAx>
        <c:axId val="3631397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631400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3253810470510272E-3"/>
          <c:y val="0.8188900575153738"/>
          <c:w val="0.99618958167008453"/>
          <c:h val="0.1762964647469607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 sz="1000" b="1"/>
              <a:t>INSTITUTO</a:t>
            </a:r>
            <a:r>
              <a:rPr lang="es-CO" sz="1000" b="1" baseline="0"/>
              <a:t> NACIONAL DE MEDICINA LEGAL Y CIENCIAS FORENSES</a:t>
            </a:r>
          </a:p>
          <a:p>
            <a:pPr>
              <a:defRPr/>
            </a:pPr>
            <a:r>
              <a:rPr lang="es-CO" sz="1000" b="1" baseline="0"/>
              <a:t>GRUPO NACIONAL DE COMUNICACIONES Y SERVICIO AL CIUDADANO</a:t>
            </a:r>
          </a:p>
          <a:p>
            <a:pPr>
              <a:defRPr/>
            </a:pPr>
            <a:r>
              <a:rPr lang="es-CO" sz="1000" b="1" baseline="0"/>
              <a:t>REPORTE DE CUARTO TRIMESTRE AÑO 2018</a:t>
            </a:r>
          </a:p>
          <a:p>
            <a:pPr>
              <a:defRPr/>
            </a:pPr>
            <a:r>
              <a:rPr lang="es-CO" sz="1000" b="1" baseline="0"/>
              <a:t>CLASIFICACION DE PQRS</a:t>
            </a:r>
            <a:endParaRPr lang="es-CO" sz="1000" b="1"/>
          </a:p>
        </c:rich>
      </c:tx>
      <c:layout>
        <c:manualLayout>
          <c:xMode val="edge"/>
          <c:yMode val="edge"/>
          <c:x val="0.22985621196474523"/>
          <c:y val="2.10684725357411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[2]Clasificacion!$I$8</c:f>
              <c:strCache>
                <c:ptCount val="1"/>
                <c:pt idx="0">
                  <c:v>ADMINISTRATIVO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[2]Clasificacion!$H$9:$H$29</c:f>
              <c:strCache>
                <c:ptCount val="21"/>
                <c:pt idx="0">
                  <c:v>Dir. General</c:v>
                </c:pt>
                <c:pt idx="1">
                  <c:v>Of Juridica</c:v>
                </c:pt>
                <c:pt idx="2">
                  <c:v>Of Planeacion</c:v>
                </c:pt>
                <c:pt idx="3">
                  <c:v>Of Control Interno</c:v>
                </c:pt>
                <c:pt idx="4">
                  <c:v>Of Control Int Disc</c:v>
                </c:pt>
                <c:pt idx="5">
                  <c:v>GNCSC</c:v>
                </c:pt>
                <c:pt idx="6">
                  <c:v>GNTIC</c:v>
                </c:pt>
                <c:pt idx="7">
                  <c:v>Secretaria General</c:v>
                </c:pt>
                <c:pt idx="8">
                  <c:v>Of Personal</c:v>
                </c:pt>
                <c:pt idx="9">
                  <c:v>SSF</c:v>
                </c:pt>
                <c:pt idx="10">
                  <c:v>SIC</c:v>
                </c:pt>
                <c:pt idx="11">
                  <c:v>SAF</c:v>
                </c:pt>
                <c:pt idx="12">
                  <c:v>Reg. Bogota</c:v>
                </c:pt>
                <c:pt idx="13">
                  <c:v>Reg. Noroccidente</c:v>
                </c:pt>
                <c:pt idx="14">
                  <c:v>Reg. Nororiente</c:v>
                </c:pt>
                <c:pt idx="15">
                  <c:v>Reg. Norte</c:v>
                </c:pt>
                <c:pt idx="16">
                  <c:v>Reg. Occidente</c:v>
                </c:pt>
                <c:pt idx="17">
                  <c:v>Reg. Oriente</c:v>
                </c:pt>
                <c:pt idx="18">
                  <c:v>Reg. Sur</c:v>
                </c:pt>
                <c:pt idx="19">
                  <c:v>Reg. Suroccidente</c:v>
                </c:pt>
                <c:pt idx="20">
                  <c:v>Total</c:v>
                </c:pt>
              </c:strCache>
            </c:strRef>
          </c:cat>
          <c:val>
            <c:numRef>
              <c:f>[2]Clasificacion!$I$9:$I$29</c:f>
              <c:numCache>
                <c:formatCode>General</c:formatCode>
                <c:ptCount val="21"/>
                <c:pt idx="0">
                  <c:v>0</c:v>
                </c:pt>
                <c:pt idx="1">
                  <c:v>4</c:v>
                </c:pt>
                <c:pt idx="2">
                  <c:v>1</c:v>
                </c:pt>
                <c:pt idx="3">
                  <c:v>0</c:v>
                </c:pt>
                <c:pt idx="4">
                  <c:v>5</c:v>
                </c:pt>
                <c:pt idx="5">
                  <c:v>82</c:v>
                </c:pt>
                <c:pt idx="6">
                  <c:v>3</c:v>
                </c:pt>
                <c:pt idx="7">
                  <c:v>0</c:v>
                </c:pt>
                <c:pt idx="8">
                  <c:v>16</c:v>
                </c:pt>
                <c:pt idx="9">
                  <c:v>95</c:v>
                </c:pt>
                <c:pt idx="10">
                  <c:v>34</c:v>
                </c:pt>
                <c:pt idx="11">
                  <c:v>3</c:v>
                </c:pt>
                <c:pt idx="12">
                  <c:v>59</c:v>
                </c:pt>
                <c:pt idx="13">
                  <c:v>13</c:v>
                </c:pt>
                <c:pt idx="14">
                  <c:v>7</c:v>
                </c:pt>
                <c:pt idx="15">
                  <c:v>11</c:v>
                </c:pt>
                <c:pt idx="16">
                  <c:v>9</c:v>
                </c:pt>
                <c:pt idx="17">
                  <c:v>5</c:v>
                </c:pt>
                <c:pt idx="18">
                  <c:v>0</c:v>
                </c:pt>
                <c:pt idx="19">
                  <c:v>14</c:v>
                </c:pt>
                <c:pt idx="20">
                  <c:v>361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0B-450C-90E5-1157BB994500}"/>
            </c:ext>
          </c:extLst>
        </c:ser>
        <c:ser>
          <c:idx val="1"/>
          <c:order val="1"/>
          <c:tx>
            <c:strRef>
              <c:f>[2]Clasificacion!$J$8</c:f>
              <c:strCache>
                <c:ptCount val="1"/>
                <c:pt idx="0">
                  <c:v>FORENSE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[2]Clasificacion!$H$9:$H$29</c:f>
              <c:strCache>
                <c:ptCount val="21"/>
                <c:pt idx="0">
                  <c:v>Dir. General</c:v>
                </c:pt>
                <c:pt idx="1">
                  <c:v>Of Juridica</c:v>
                </c:pt>
                <c:pt idx="2">
                  <c:v>Of Planeacion</c:v>
                </c:pt>
                <c:pt idx="3">
                  <c:v>Of Control Interno</c:v>
                </c:pt>
                <c:pt idx="4">
                  <c:v>Of Control Int Disc</c:v>
                </c:pt>
                <c:pt idx="5">
                  <c:v>GNCSC</c:v>
                </c:pt>
                <c:pt idx="6">
                  <c:v>GNTIC</c:v>
                </c:pt>
                <c:pt idx="7">
                  <c:v>Secretaria General</c:v>
                </c:pt>
                <c:pt idx="8">
                  <c:v>Of Personal</c:v>
                </c:pt>
                <c:pt idx="9">
                  <c:v>SSF</c:v>
                </c:pt>
                <c:pt idx="10">
                  <c:v>SIC</c:v>
                </c:pt>
                <c:pt idx="11">
                  <c:v>SAF</c:v>
                </c:pt>
                <c:pt idx="12">
                  <c:v>Reg. Bogota</c:v>
                </c:pt>
                <c:pt idx="13">
                  <c:v>Reg. Noroccidente</c:v>
                </c:pt>
                <c:pt idx="14">
                  <c:v>Reg. Nororiente</c:v>
                </c:pt>
                <c:pt idx="15">
                  <c:v>Reg. Norte</c:v>
                </c:pt>
                <c:pt idx="16">
                  <c:v>Reg. Occidente</c:v>
                </c:pt>
                <c:pt idx="17">
                  <c:v>Reg. Oriente</c:v>
                </c:pt>
                <c:pt idx="18">
                  <c:v>Reg. Sur</c:v>
                </c:pt>
                <c:pt idx="19">
                  <c:v>Reg. Suroccidente</c:v>
                </c:pt>
                <c:pt idx="20">
                  <c:v>Total</c:v>
                </c:pt>
              </c:strCache>
            </c:strRef>
          </c:cat>
          <c:val>
            <c:numRef>
              <c:f>[2]Clasificacion!$J$9:$J$29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21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</c:v>
                </c:pt>
                <c:pt idx="10">
                  <c:v>0</c:v>
                </c:pt>
                <c:pt idx="11">
                  <c:v>0</c:v>
                </c:pt>
                <c:pt idx="12">
                  <c:v>19</c:v>
                </c:pt>
                <c:pt idx="13">
                  <c:v>5</c:v>
                </c:pt>
                <c:pt idx="14">
                  <c:v>3</c:v>
                </c:pt>
                <c:pt idx="15">
                  <c:v>3</c:v>
                </c:pt>
                <c:pt idx="16">
                  <c:v>1</c:v>
                </c:pt>
                <c:pt idx="17">
                  <c:v>7</c:v>
                </c:pt>
                <c:pt idx="18">
                  <c:v>8</c:v>
                </c:pt>
                <c:pt idx="19">
                  <c:v>6</c:v>
                </c:pt>
                <c:pt idx="20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0B-450C-90E5-1157BB99450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63142448"/>
        <c:axId val="363141664"/>
      </c:barChart>
      <c:catAx>
        <c:axId val="363142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63141664"/>
        <c:crosses val="autoZero"/>
        <c:auto val="1"/>
        <c:lblAlgn val="ctr"/>
        <c:lblOffset val="100"/>
        <c:noMultiLvlLbl val="0"/>
      </c:catAx>
      <c:valAx>
        <c:axId val="363141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631424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 sz="1000" b="1"/>
              <a:t>INSTITUTO NACIONAL DE MEDICINA LEGAL Y CIENCIAS FORENSES</a:t>
            </a:r>
          </a:p>
          <a:p>
            <a:pPr>
              <a:defRPr/>
            </a:pPr>
            <a:r>
              <a:rPr lang="es-CO" sz="1000" b="1"/>
              <a:t>GRUPO NACIONAL DE COMUNICACIONES</a:t>
            </a:r>
            <a:r>
              <a:rPr lang="es-CO" sz="1000" b="1" baseline="0"/>
              <a:t> Y SERVICIO AL CIUDADANO</a:t>
            </a:r>
          </a:p>
          <a:p>
            <a:pPr>
              <a:defRPr/>
            </a:pPr>
            <a:r>
              <a:rPr lang="es-CO" sz="1000" b="1" baseline="0"/>
              <a:t>REPORTE CUARTO TRIMESTRE AÑO 2018</a:t>
            </a:r>
          </a:p>
          <a:p>
            <a:pPr>
              <a:defRPr/>
            </a:pPr>
            <a:r>
              <a:rPr lang="es-CO" sz="1000" b="1" baseline="0"/>
              <a:t>MEDIO DE PRESENTACION</a:t>
            </a:r>
            <a:endParaRPr lang="es-CO" sz="10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[3]ORIGEN!$M$9</c:f>
              <c:strCache>
                <c:ptCount val="1"/>
                <c:pt idx="0">
                  <c:v>BUZON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[3]ORIGEN!$L$10:$L$29</c:f>
              <c:strCache>
                <c:ptCount val="20"/>
                <c:pt idx="0">
                  <c:v>Dir. General</c:v>
                </c:pt>
                <c:pt idx="1">
                  <c:v>Of Juridica</c:v>
                </c:pt>
                <c:pt idx="2">
                  <c:v>Of Planeacion</c:v>
                </c:pt>
                <c:pt idx="3">
                  <c:v>Of Control Interno</c:v>
                </c:pt>
                <c:pt idx="4">
                  <c:v>Of Control Int Disc</c:v>
                </c:pt>
                <c:pt idx="5">
                  <c:v>GNCSC</c:v>
                </c:pt>
                <c:pt idx="6">
                  <c:v>GNTIC</c:v>
                </c:pt>
                <c:pt idx="7">
                  <c:v>Secretaria General</c:v>
                </c:pt>
                <c:pt idx="8">
                  <c:v>Of Personal</c:v>
                </c:pt>
                <c:pt idx="9">
                  <c:v>SSF</c:v>
                </c:pt>
                <c:pt idx="10">
                  <c:v>SIC</c:v>
                </c:pt>
                <c:pt idx="11">
                  <c:v>SAF</c:v>
                </c:pt>
                <c:pt idx="12">
                  <c:v>Reg. Bogota</c:v>
                </c:pt>
                <c:pt idx="13">
                  <c:v>Reg. Noroccidente</c:v>
                </c:pt>
                <c:pt idx="14">
                  <c:v>Reg. Nororiente</c:v>
                </c:pt>
                <c:pt idx="15">
                  <c:v>Reg. Norte</c:v>
                </c:pt>
                <c:pt idx="16">
                  <c:v>Reg. Occidente</c:v>
                </c:pt>
                <c:pt idx="17">
                  <c:v>Reg. Oriente</c:v>
                </c:pt>
                <c:pt idx="18">
                  <c:v>Reg. Sur</c:v>
                </c:pt>
                <c:pt idx="19">
                  <c:v>Reg. Suroccidente</c:v>
                </c:pt>
              </c:strCache>
            </c:strRef>
          </c:cat>
          <c:val>
            <c:numRef>
              <c:f>[3]ORIGEN!$M$10:$M$29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18</c:v>
                </c:pt>
                <c:pt idx="13">
                  <c:v>0</c:v>
                </c:pt>
                <c:pt idx="14">
                  <c:v>5</c:v>
                </c:pt>
                <c:pt idx="15">
                  <c:v>1</c:v>
                </c:pt>
                <c:pt idx="16">
                  <c:v>8</c:v>
                </c:pt>
                <c:pt idx="17">
                  <c:v>2</c:v>
                </c:pt>
                <c:pt idx="18">
                  <c:v>6</c:v>
                </c:pt>
                <c:pt idx="19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90-42A1-B03F-BAFBD55C8E50}"/>
            </c:ext>
          </c:extLst>
        </c:ser>
        <c:ser>
          <c:idx val="1"/>
          <c:order val="1"/>
          <c:tx>
            <c:strRef>
              <c:f>[3]ORIGEN!$N$9</c:f>
              <c:strCache>
                <c:ptCount val="1"/>
                <c:pt idx="0">
                  <c:v>CORREO ELECTRONICO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[3]ORIGEN!$L$10:$L$29</c:f>
              <c:strCache>
                <c:ptCount val="20"/>
                <c:pt idx="0">
                  <c:v>Dir. General</c:v>
                </c:pt>
                <c:pt idx="1">
                  <c:v>Of Juridica</c:v>
                </c:pt>
                <c:pt idx="2">
                  <c:v>Of Planeacion</c:v>
                </c:pt>
                <c:pt idx="3">
                  <c:v>Of Control Interno</c:v>
                </c:pt>
                <c:pt idx="4">
                  <c:v>Of Control Int Disc</c:v>
                </c:pt>
                <c:pt idx="5">
                  <c:v>GNCSC</c:v>
                </c:pt>
                <c:pt idx="6">
                  <c:v>GNTIC</c:v>
                </c:pt>
                <c:pt idx="7">
                  <c:v>Secretaria General</c:v>
                </c:pt>
                <c:pt idx="8">
                  <c:v>Of Personal</c:v>
                </c:pt>
                <c:pt idx="9">
                  <c:v>SSF</c:v>
                </c:pt>
                <c:pt idx="10">
                  <c:v>SIC</c:v>
                </c:pt>
                <c:pt idx="11">
                  <c:v>SAF</c:v>
                </c:pt>
                <c:pt idx="12">
                  <c:v>Reg. Bogota</c:v>
                </c:pt>
                <c:pt idx="13">
                  <c:v>Reg. Noroccidente</c:v>
                </c:pt>
                <c:pt idx="14">
                  <c:v>Reg. Nororiente</c:v>
                </c:pt>
                <c:pt idx="15">
                  <c:v>Reg. Norte</c:v>
                </c:pt>
                <c:pt idx="16">
                  <c:v>Reg. Occidente</c:v>
                </c:pt>
                <c:pt idx="17">
                  <c:v>Reg. Oriente</c:v>
                </c:pt>
                <c:pt idx="18">
                  <c:v>Reg. Sur</c:v>
                </c:pt>
                <c:pt idx="19">
                  <c:v>Reg. Suroccidente</c:v>
                </c:pt>
              </c:strCache>
            </c:strRef>
          </c:cat>
          <c:val>
            <c:numRef>
              <c:f>[3]ORIGEN!$N$10:$N$29</c:f>
              <c:numCache>
                <c:formatCode>General</c:formatCode>
                <c:ptCount val="20"/>
                <c:pt idx="0">
                  <c:v>0</c:v>
                </c:pt>
                <c:pt idx="1">
                  <c:v>4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89</c:v>
                </c:pt>
                <c:pt idx="6">
                  <c:v>3</c:v>
                </c:pt>
                <c:pt idx="7">
                  <c:v>0</c:v>
                </c:pt>
                <c:pt idx="8">
                  <c:v>14</c:v>
                </c:pt>
                <c:pt idx="9">
                  <c:v>81</c:v>
                </c:pt>
                <c:pt idx="10">
                  <c:v>33</c:v>
                </c:pt>
                <c:pt idx="11">
                  <c:v>1</c:v>
                </c:pt>
                <c:pt idx="12">
                  <c:v>39</c:v>
                </c:pt>
                <c:pt idx="13">
                  <c:v>12</c:v>
                </c:pt>
                <c:pt idx="14">
                  <c:v>4</c:v>
                </c:pt>
                <c:pt idx="15">
                  <c:v>10</c:v>
                </c:pt>
                <c:pt idx="16">
                  <c:v>0</c:v>
                </c:pt>
                <c:pt idx="17">
                  <c:v>5</c:v>
                </c:pt>
                <c:pt idx="18">
                  <c:v>1</c:v>
                </c:pt>
                <c:pt idx="19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90-42A1-B03F-BAFBD55C8E50}"/>
            </c:ext>
          </c:extLst>
        </c:ser>
        <c:ser>
          <c:idx val="2"/>
          <c:order val="2"/>
          <c:tx>
            <c:strRef>
              <c:f>[3]ORIGEN!$O$9</c:f>
              <c:strCache>
                <c:ptCount val="1"/>
                <c:pt idx="0">
                  <c:v>CORRESPONDENCIA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[3]ORIGEN!$L$10:$L$29</c:f>
              <c:strCache>
                <c:ptCount val="20"/>
                <c:pt idx="0">
                  <c:v>Dir. General</c:v>
                </c:pt>
                <c:pt idx="1">
                  <c:v>Of Juridica</c:v>
                </c:pt>
                <c:pt idx="2">
                  <c:v>Of Planeacion</c:v>
                </c:pt>
                <c:pt idx="3">
                  <c:v>Of Control Interno</c:v>
                </c:pt>
                <c:pt idx="4">
                  <c:v>Of Control Int Disc</c:v>
                </c:pt>
                <c:pt idx="5">
                  <c:v>GNCSC</c:v>
                </c:pt>
                <c:pt idx="6">
                  <c:v>GNTIC</c:v>
                </c:pt>
                <c:pt idx="7">
                  <c:v>Secretaria General</c:v>
                </c:pt>
                <c:pt idx="8">
                  <c:v>Of Personal</c:v>
                </c:pt>
                <c:pt idx="9">
                  <c:v>SSF</c:v>
                </c:pt>
                <c:pt idx="10">
                  <c:v>SIC</c:v>
                </c:pt>
                <c:pt idx="11">
                  <c:v>SAF</c:v>
                </c:pt>
                <c:pt idx="12">
                  <c:v>Reg. Bogota</c:v>
                </c:pt>
                <c:pt idx="13">
                  <c:v>Reg. Noroccidente</c:v>
                </c:pt>
                <c:pt idx="14">
                  <c:v>Reg. Nororiente</c:v>
                </c:pt>
                <c:pt idx="15">
                  <c:v>Reg. Norte</c:v>
                </c:pt>
                <c:pt idx="16">
                  <c:v>Reg. Occidente</c:v>
                </c:pt>
                <c:pt idx="17">
                  <c:v>Reg. Oriente</c:v>
                </c:pt>
                <c:pt idx="18">
                  <c:v>Reg. Sur</c:v>
                </c:pt>
                <c:pt idx="19">
                  <c:v>Reg. Suroccidente</c:v>
                </c:pt>
              </c:strCache>
            </c:strRef>
          </c:cat>
          <c:val>
            <c:numRef>
              <c:f>[3]ORIGEN!$O$10:$O$29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490-42A1-B03F-BAFBD55C8E50}"/>
            </c:ext>
          </c:extLst>
        </c:ser>
        <c:ser>
          <c:idx val="3"/>
          <c:order val="3"/>
          <c:tx>
            <c:strRef>
              <c:f>[3]ORIGEN!$P$9</c:f>
              <c:strCache>
                <c:ptCount val="1"/>
                <c:pt idx="0">
                  <c:v>PERSONAL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[3]ORIGEN!$L$10:$L$29</c:f>
              <c:strCache>
                <c:ptCount val="20"/>
                <c:pt idx="0">
                  <c:v>Dir. General</c:v>
                </c:pt>
                <c:pt idx="1">
                  <c:v>Of Juridica</c:v>
                </c:pt>
                <c:pt idx="2">
                  <c:v>Of Planeacion</c:v>
                </c:pt>
                <c:pt idx="3">
                  <c:v>Of Control Interno</c:v>
                </c:pt>
                <c:pt idx="4">
                  <c:v>Of Control Int Disc</c:v>
                </c:pt>
                <c:pt idx="5">
                  <c:v>GNCSC</c:v>
                </c:pt>
                <c:pt idx="6">
                  <c:v>GNTIC</c:v>
                </c:pt>
                <c:pt idx="7">
                  <c:v>Secretaria General</c:v>
                </c:pt>
                <c:pt idx="8">
                  <c:v>Of Personal</c:v>
                </c:pt>
                <c:pt idx="9">
                  <c:v>SSF</c:v>
                </c:pt>
                <c:pt idx="10">
                  <c:v>SIC</c:v>
                </c:pt>
                <c:pt idx="11">
                  <c:v>SAF</c:v>
                </c:pt>
                <c:pt idx="12">
                  <c:v>Reg. Bogota</c:v>
                </c:pt>
                <c:pt idx="13">
                  <c:v>Reg. Noroccidente</c:v>
                </c:pt>
                <c:pt idx="14">
                  <c:v>Reg. Nororiente</c:v>
                </c:pt>
                <c:pt idx="15">
                  <c:v>Reg. Norte</c:v>
                </c:pt>
                <c:pt idx="16">
                  <c:v>Reg. Occidente</c:v>
                </c:pt>
                <c:pt idx="17">
                  <c:v>Reg. Oriente</c:v>
                </c:pt>
                <c:pt idx="18">
                  <c:v>Reg. Sur</c:v>
                </c:pt>
                <c:pt idx="19">
                  <c:v>Reg. Suroccidente</c:v>
                </c:pt>
              </c:strCache>
            </c:strRef>
          </c:cat>
          <c:val>
            <c:numRef>
              <c:f>[3]ORIGEN!$P$10:$P$29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490-42A1-B03F-BAFBD55C8E50}"/>
            </c:ext>
          </c:extLst>
        </c:ser>
        <c:ser>
          <c:idx val="4"/>
          <c:order val="4"/>
          <c:tx>
            <c:strRef>
              <c:f>[3]ORIGEN!$Q$9</c:f>
              <c:strCache>
                <c:ptCount val="1"/>
                <c:pt idx="0">
                  <c:v>TELEFONO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[3]ORIGEN!$L$10:$L$29</c:f>
              <c:strCache>
                <c:ptCount val="20"/>
                <c:pt idx="0">
                  <c:v>Dir. General</c:v>
                </c:pt>
                <c:pt idx="1">
                  <c:v>Of Juridica</c:v>
                </c:pt>
                <c:pt idx="2">
                  <c:v>Of Planeacion</c:v>
                </c:pt>
                <c:pt idx="3">
                  <c:v>Of Control Interno</c:v>
                </c:pt>
                <c:pt idx="4">
                  <c:v>Of Control Int Disc</c:v>
                </c:pt>
                <c:pt idx="5">
                  <c:v>GNCSC</c:v>
                </c:pt>
                <c:pt idx="6">
                  <c:v>GNTIC</c:v>
                </c:pt>
                <c:pt idx="7">
                  <c:v>Secretaria General</c:v>
                </c:pt>
                <c:pt idx="8">
                  <c:v>Of Personal</c:v>
                </c:pt>
                <c:pt idx="9">
                  <c:v>SSF</c:v>
                </c:pt>
                <c:pt idx="10">
                  <c:v>SIC</c:v>
                </c:pt>
                <c:pt idx="11">
                  <c:v>SAF</c:v>
                </c:pt>
                <c:pt idx="12">
                  <c:v>Reg. Bogota</c:v>
                </c:pt>
                <c:pt idx="13">
                  <c:v>Reg. Noroccidente</c:v>
                </c:pt>
                <c:pt idx="14">
                  <c:v>Reg. Nororiente</c:v>
                </c:pt>
                <c:pt idx="15">
                  <c:v>Reg. Norte</c:v>
                </c:pt>
                <c:pt idx="16">
                  <c:v>Reg. Occidente</c:v>
                </c:pt>
                <c:pt idx="17">
                  <c:v>Reg. Oriente</c:v>
                </c:pt>
                <c:pt idx="18">
                  <c:v>Reg. Sur</c:v>
                </c:pt>
                <c:pt idx="19">
                  <c:v>Reg. Suroccidente</c:v>
                </c:pt>
              </c:strCache>
            </c:strRef>
          </c:cat>
          <c:val>
            <c:numRef>
              <c:f>[3]ORIGEN!$Q$10:$Q$29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3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490-42A1-B03F-BAFBD55C8E50}"/>
            </c:ext>
          </c:extLst>
        </c:ser>
        <c:ser>
          <c:idx val="5"/>
          <c:order val="5"/>
          <c:tx>
            <c:strRef>
              <c:f>[3]ORIGEN!$R$9</c:f>
              <c:strCache>
                <c:ptCount val="1"/>
                <c:pt idx="0">
                  <c:v>WEB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[3]ORIGEN!$L$10:$L$29</c:f>
              <c:strCache>
                <c:ptCount val="20"/>
                <c:pt idx="0">
                  <c:v>Dir. General</c:v>
                </c:pt>
                <c:pt idx="1">
                  <c:v>Of Juridica</c:v>
                </c:pt>
                <c:pt idx="2">
                  <c:v>Of Planeacion</c:v>
                </c:pt>
                <c:pt idx="3">
                  <c:v>Of Control Interno</c:v>
                </c:pt>
                <c:pt idx="4">
                  <c:v>Of Control Int Disc</c:v>
                </c:pt>
                <c:pt idx="5">
                  <c:v>GNCSC</c:v>
                </c:pt>
                <c:pt idx="6">
                  <c:v>GNTIC</c:v>
                </c:pt>
                <c:pt idx="7">
                  <c:v>Secretaria General</c:v>
                </c:pt>
                <c:pt idx="8">
                  <c:v>Of Personal</c:v>
                </c:pt>
                <c:pt idx="9">
                  <c:v>SSF</c:v>
                </c:pt>
                <c:pt idx="10">
                  <c:v>SIC</c:v>
                </c:pt>
                <c:pt idx="11">
                  <c:v>SAF</c:v>
                </c:pt>
                <c:pt idx="12">
                  <c:v>Reg. Bogota</c:v>
                </c:pt>
                <c:pt idx="13">
                  <c:v>Reg. Noroccidente</c:v>
                </c:pt>
                <c:pt idx="14">
                  <c:v>Reg. Nororiente</c:v>
                </c:pt>
                <c:pt idx="15">
                  <c:v>Reg. Norte</c:v>
                </c:pt>
                <c:pt idx="16">
                  <c:v>Reg. Occidente</c:v>
                </c:pt>
                <c:pt idx="17">
                  <c:v>Reg. Oriente</c:v>
                </c:pt>
                <c:pt idx="18">
                  <c:v>Reg. Sur</c:v>
                </c:pt>
                <c:pt idx="19">
                  <c:v>Reg. Suroccidente</c:v>
                </c:pt>
              </c:strCache>
            </c:strRef>
          </c:cat>
          <c:val>
            <c:numRef>
              <c:f>[3]ORIGEN!$R$10:$R$29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</c:v>
                </c:pt>
                <c:pt idx="5">
                  <c:v>13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  <c:pt idx="9">
                  <c:v>16</c:v>
                </c:pt>
                <c:pt idx="10">
                  <c:v>0</c:v>
                </c:pt>
                <c:pt idx="11">
                  <c:v>1</c:v>
                </c:pt>
                <c:pt idx="12">
                  <c:v>16</c:v>
                </c:pt>
                <c:pt idx="13">
                  <c:v>1</c:v>
                </c:pt>
                <c:pt idx="14">
                  <c:v>1</c:v>
                </c:pt>
                <c:pt idx="15">
                  <c:v>3</c:v>
                </c:pt>
                <c:pt idx="16">
                  <c:v>2</c:v>
                </c:pt>
                <c:pt idx="17">
                  <c:v>3</c:v>
                </c:pt>
                <c:pt idx="18">
                  <c:v>0</c:v>
                </c:pt>
                <c:pt idx="1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490-42A1-B03F-BAFBD55C8E5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365193936"/>
        <c:axId val="365188840"/>
      </c:barChart>
      <c:catAx>
        <c:axId val="36519393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65188840"/>
        <c:crosses val="autoZero"/>
        <c:auto val="1"/>
        <c:lblAlgn val="ctr"/>
        <c:lblOffset val="100"/>
        <c:noMultiLvlLbl val="0"/>
      </c:catAx>
      <c:valAx>
        <c:axId val="3651888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65193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 b="1"/>
              <a:t>INSTITUTO NACIONAL DE MEDICINA LEGAL Y CIENCIAS FORENSES</a:t>
            </a:r>
          </a:p>
          <a:p>
            <a:pPr>
              <a:defRPr/>
            </a:pPr>
            <a:r>
              <a:rPr lang="en-US" sz="1000" b="1"/>
              <a:t>GRUPO NACIONAL DE COMUNICACIONES</a:t>
            </a:r>
            <a:r>
              <a:rPr lang="en-US" sz="1000" b="1" baseline="0"/>
              <a:t> Y SERVICIO AL CIUDADANO</a:t>
            </a:r>
          </a:p>
          <a:p>
            <a:pPr>
              <a:defRPr/>
            </a:pPr>
            <a:r>
              <a:rPr lang="en-US" sz="1000" b="1" baseline="0"/>
              <a:t>REPORTE CUARTO TRIMESTRE AÑO 2018</a:t>
            </a:r>
          </a:p>
          <a:p>
            <a:pPr>
              <a:defRPr/>
            </a:pPr>
            <a:r>
              <a:rPr lang="en-US" sz="1000" b="1" baseline="0"/>
              <a:t>ORIGEN DE LA PRESENTACION</a:t>
            </a:r>
            <a:endParaRPr lang="en-US" sz="10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4.1617997279759851E-2"/>
          <c:y val="0.18317037037037034"/>
          <c:w val="0.9467116877400471"/>
          <c:h val="0.4423955672207641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[4]Hoja1!$C$9</c:f>
              <c:strCache>
                <c:ptCount val="1"/>
                <c:pt idx="0">
                  <c:v>DIRECCION GENERAL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[4]Hoja1!$D$8:$E$8</c:f>
              <c:strCache>
                <c:ptCount val="2"/>
                <c:pt idx="0">
                  <c:v>USUARIO EXTERNO</c:v>
                </c:pt>
                <c:pt idx="1">
                  <c:v>USUARIO INTERNO</c:v>
                </c:pt>
              </c:strCache>
            </c:strRef>
          </c:cat>
          <c:val>
            <c:numRef>
              <c:f>[4]Hoja1!$D$9:$E$9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F5-41E2-A889-00F8DF5342EE}"/>
            </c:ext>
          </c:extLst>
        </c:ser>
        <c:ser>
          <c:idx val="1"/>
          <c:order val="1"/>
          <c:tx>
            <c:strRef>
              <c:f>[4]Hoja1!$C$10</c:f>
              <c:strCache>
                <c:ptCount val="1"/>
                <c:pt idx="0">
                  <c:v>OFICINA JURIDICA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[4]Hoja1!$D$8:$E$8</c:f>
              <c:strCache>
                <c:ptCount val="2"/>
                <c:pt idx="0">
                  <c:v>USUARIO EXTERNO</c:v>
                </c:pt>
                <c:pt idx="1">
                  <c:v>USUARIO INTERNO</c:v>
                </c:pt>
              </c:strCache>
            </c:strRef>
          </c:cat>
          <c:val>
            <c:numRef>
              <c:f>[4]Hoja1!$D$10:$E$10</c:f>
              <c:numCache>
                <c:formatCode>General</c:formatCode>
                <c:ptCount val="2"/>
                <c:pt idx="0">
                  <c:v>4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F5-41E2-A889-00F8DF5342EE}"/>
            </c:ext>
          </c:extLst>
        </c:ser>
        <c:ser>
          <c:idx val="2"/>
          <c:order val="2"/>
          <c:tx>
            <c:strRef>
              <c:f>[4]Hoja1!$C$11</c:f>
              <c:strCache>
                <c:ptCount val="1"/>
                <c:pt idx="0">
                  <c:v>OFICINA DE PLANEACION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[4]Hoja1!$D$8:$E$8</c:f>
              <c:strCache>
                <c:ptCount val="2"/>
                <c:pt idx="0">
                  <c:v>USUARIO EXTERNO</c:v>
                </c:pt>
                <c:pt idx="1">
                  <c:v>USUARIO INTERNO</c:v>
                </c:pt>
              </c:strCache>
            </c:strRef>
          </c:cat>
          <c:val>
            <c:numRef>
              <c:f>[4]Hoja1!$D$11:$E$11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FF5-41E2-A889-00F8DF5342EE}"/>
            </c:ext>
          </c:extLst>
        </c:ser>
        <c:ser>
          <c:idx val="3"/>
          <c:order val="3"/>
          <c:tx>
            <c:strRef>
              <c:f>[4]Hoja1!$C$12</c:f>
              <c:strCache>
                <c:ptCount val="1"/>
                <c:pt idx="0">
                  <c:v>OFICINA DE CONTROL INTERNO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[4]Hoja1!$D$8:$E$8</c:f>
              <c:strCache>
                <c:ptCount val="2"/>
                <c:pt idx="0">
                  <c:v>USUARIO EXTERNO</c:v>
                </c:pt>
                <c:pt idx="1">
                  <c:v>USUARIO INTERNO</c:v>
                </c:pt>
              </c:strCache>
            </c:strRef>
          </c:cat>
          <c:val>
            <c:numRef>
              <c:f>[4]Hoja1!$D$12:$E$12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FF5-41E2-A889-00F8DF5342EE}"/>
            </c:ext>
          </c:extLst>
        </c:ser>
        <c:ser>
          <c:idx val="4"/>
          <c:order val="4"/>
          <c:tx>
            <c:strRef>
              <c:f>[4]Hoja1!$C$13</c:f>
              <c:strCache>
                <c:ptCount val="1"/>
                <c:pt idx="0">
                  <c:v>OFICINA DE CONTROL INTERNO DISCIPLINARIO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[4]Hoja1!$D$8:$E$8</c:f>
              <c:strCache>
                <c:ptCount val="2"/>
                <c:pt idx="0">
                  <c:v>USUARIO EXTERNO</c:v>
                </c:pt>
                <c:pt idx="1">
                  <c:v>USUARIO INTERNO</c:v>
                </c:pt>
              </c:strCache>
            </c:strRef>
          </c:cat>
          <c:val>
            <c:numRef>
              <c:f>[4]Hoja1!$D$13:$E$13</c:f>
              <c:numCache>
                <c:formatCode>General</c:formatCode>
                <c:ptCount val="2"/>
                <c:pt idx="0">
                  <c:v>7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FF5-41E2-A889-00F8DF5342EE}"/>
            </c:ext>
          </c:extLst>
        </c:ser>
        <c:ser>
          <c:idx val="5"/>
          <c:order val="5"/>
          <c:tx>
            <c:strRef>
              <c:f>[4]Hoja1!$C$14</c:f>
              <c:strCache>
                <c:ptCount val="1"/>
                <c:pt idx="0">
                  <c:v>GRUPO NAL DE COMUNICACIONES Y SERVICIO AL CIUDADANO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[4]Hoja1!$D$8:$E$8</c:f>
              <c:strCache>
                <c:ptCount val="2"/>
                <c:pt idx="0">
                  <c:v>USUARIO EXTERNO</c:v>
                </c:pt>
                <c:pt idx="1">
                  <c:v>USUARIO INTERNO</c:v>
                </c:pt>
              </c:strCache>
            </c:strRef>
          </c:cat>
          <c:val>
            <c:numRef>
              <c:f>[4]Hoja1!$D$14:$E$14</c:f>
              <c:numCache>
                <c:formatCode>General</c:formatCode>
                <c:ptCount val="2"/>
                <c:pt idx="0">
                  <c:v>103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FF5-41E2-A889-00F8DF5342EE}"/>
            </c:ext>
          </c:extLst>
        </c:ser>
        <c:ser>
          <c:idx val="6"/>
          <c:order val="6"/>
          <c:tx>
            <c:strRef>
              <c:f>[4]Hoja1!$C$15</c:f>
              <c:strCache>
                <c:ptCount val="1"/>
                <c:pt idx="0">
                  <c:v>GRUPO NAL DE TEC DE INFORMACION Y COMUNICACIONES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[4]Hoja1!$D$8:$E$8</c:f>
              <c:strCache>
                <c:ptCount val="2"/>
                <c:pt idx="0">
                  <c:v>USUARIO EXTERNO</c:v>
                </c:pt>
                <c:pt idx="1">
                  <c:v>USUARIO INTERNO</c:v>
                </c:pt>
              </c:strCache>
            </c:strRef>
          </c:cat>
          <c:val>
            <c:numRef>
              <c:f>[4]Hoja1!$D$15:$E$15</c:f>
              <c:numCache>
                <c:formatCode>General</c:formatCode>
                <c:ptCount val="2"/>
                <c:pt idx="0">
                  <c:v>3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FF5-41E2-A889-00F8DF5342EE}"/>
            </c:ext>
          </c:extLst>
        </c:ser>
        <c:ser>
          <c:idx val="7"/>
          <c:order val="7"/>
          <c:tx>
            <c:strRef>
              <c:f>[4]Hoja1!$C$16</c:f>
              <c:strCache>
                <c:ptCount val="1"/>
                <c:pt idx="0">
                  <c:v>SECRETARIA GENERAL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[4]Hoja1!$D$8:$E$8</c:f>
              <c:strCache>
                <c:ptCount val="2"/>
                <c:pt idx="0">
                  <c:v>USUARIO EXTERNO</c:v>
                </c:pt>
                <c:pt idx="1">
                  <c:v>USUARIO INTERNO</c:v>
                </c:pt>
              </c:strCache>
            </c:strRef>
          </c:cat>
          <c:val>
            <c:numRef>
              <c:f>[4]Hoja1!$D$16:$E$16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FF5-41E2-A889-00F8DF5342EE}"/>
            </c:ext>
          </c:extLst>
        </c:ser>
        <c:ser>
          <c:idx val="8"/>
          <c:order val="8"/>
          <c:tx>
            <c:strRef>
              <c:f>[4]Hoja1!$C$17</c:f>
              <c:strCache>
                <c:ptCount val="1"/>
                <c:pt idx="0">
                  <c:v>OFICINA DE PERSONAL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[4]Hoja1!$D$8:$E$8</c:f>
              <c:strCache>
                <c:ptCount val="2"/>
                <c:pt idx="0">
                  <c:v>USUARIO EXTERNO</c:v>
                </c:pt>
                <c:pt idx="1">
                  <c:v>USUARIO INTERNO</c:v>
                </c:pt>
              </c:strCache>
            </c:strRef>
          </c:cat>
          <c:val>
            <c:numRef>
              <c:f>[4]Hoja1!$D$17:$E$17</c:f>
              <c:numCache>
                <c:formatCode>General</c:formatCode>
                <c:ptCount val="2"/>
                <c:pt idx="0">
                  <c:v>15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FF5-41E2-A889-00F8DF5342EE}"/>
            </c:ext>
          </c:extLst>
        </c:ser>
        <c:ser>
          <c:idx val="9"/>
          <c:order val="9"/>
          <c:tx>
            <c:strRef>
              <c:f>[4]Hoja1!$C$18</c:f>
              <c:strCache>
                <c:ptCount val="1"/>
                <c:pt idx="0">
                  <c:v>SUBDIRECCION DE SERVICIOS FORENSES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[4]Hoja1!$D$8:$E$8</c:f>
              <c:strCache>
                <c:ptCount val="2"/>
                <c:pt idx="0">
                  <c:v>USUARIO EXTERNO</c:v>
                </c:pt>
                <c:pt idx="1">
                  <c:v>USUARIO INTERNO</c:v>
                </c:pt>
              </c:strCache>
            </c:strRef>
          </c:cat>
          <c:val>
            <c:numRef>
              <c:f>[4]Hoja1!$D$18:$E$18</c:f>
              <c:numCache>
                <c:formatCode>General</c:formatCode>
                <c:ptCount val="2"/>
                <c:pt idx="0">
                  <c:v>95</c:v>
                </c:pt>
                <c:pt idx="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FF5-41E2-A889-00F8DF5342EE}"/>
            </c:ext>
          </c:extLst>
        </c:ser>
        <c:ser>
          <c:idx val="10"/>
          <c:order val="10"/>
          <c:tx>
            <c:strRef>
              <c:f>[4]Hoja1!$C$19</c:f>
              <c:strCache>
                <c:ptCount val="1"/>
                <c:pt idx="0">
                  <c:v>SUBDIRECCION DE INVESTIGACION CIENTIFICA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[4]Hoja1!$D$8:$E$8</c:f>
              <c:strCache>
                <c:ptCount val="2"/>
                <c:pt idx="0">
                  <c:v>USUARIO EXTERNO</c:v>
                </c:pt>
                <c:pt idx="1">
                  <c:v>USUARIO INTERNO</c:v>
                </c:pt>
              </c:strCache>
            </c:strRef>
          </c:cat>
          <c:val>
            <c:numRef>
              <c:f>[4]Hoja1!$D$19:$E$19</c:f>
              <c:numCache>
                <c:formatCode>General</c:formatCode>
                <c:ptCount val="2"/>
                <c:pt idx="0">
                  <c:v>31</c:v>
                </c:pt>
                <c:pt idx="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FF5-41E2-A889-00F8DF5342EE}"/>
            </c:ext>
          </c:extLst>
        </c:ser>
        <c:ser>
          <c:idx val="11"/>
          <c:order val="11"/>
          <c:tx>
            <c:strRef>
              <c:f>[4]Hoja1!$C$20</c:f>
              <c:strCache>
                <c:ptCount val="1"/>
                <c:pt idx="0">
                  <c:v>SUBDIRECCION ADMINISTRATIVA Y FINANCIERA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[4]Hoja1!$D$8:$E$8</c:f>
              <c:strCache>
                <c:ptCount val="2"/>
                <c:pt idx="0">
                  <c:v>USUARIO EXTERNO</c:v>
                </c:pt>
                <c:pt idx="1">
                  <c:v>USUARIO INTERNO</c:v>
                </c:pt>
              </c:strCache>
            </c:strRef>
          </c:cat>
          <c:val>
            <c:numRef>
              <c:f>[4]Hoja1!$D$20:$E$20</c:f>
              <c:numCache>
                <c:formatCode>General</c:formatCode>
                <c:ptCount val="2"/>
                <c:pt idx="0">
                  <c:v>2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FF5-41E2-A889-00F8DF5342EE}"/>
            </c:ext>
          </c:extLst>
        </c:ser>
        <c:ser>
          <c:idx val="12"/>
          <c:order val="12"/>
          <c:tx>
            <c:strRef>
              <c:f>[4]Hoja1!$C$21</c:f>
              <c:strCache>
                <c:ptCount val="1"/>
                <c:pt idx="0">
                  <c:v>REGIONAL BOGOTA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[4]Hoja1!$D$8:$E$8</c:f>
              <c:strCache>
                <c:ptCount val="2"/>
                <c:pt idx="0">
                  <c:v>USUARIO EXTERNO</c:v>
                </c:pt>
                <c:pt idx="1">
                  <c:v>USUARIO INTERNO</c:v>
                </c:pt>
              </c:strCache>
            </c:strRef>
          </c:cat>
          <c:val>
            <c:numRef>
              <c:f>[4]Hoja1!$D$21:$E$21</c:f>
              <c:numCache>
                <c:formatCode>General</c:formatCode>
                <c:ptCount val="2"/>
                <c:pt idx="0">
                  <c:v>77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FF5-41E2-A889-00F8DF5342EE}"/>
            </c:ext>
          </c:extLst>
        </c:ser>
        <c:ser>
          <c:idx val="13"/>
          <c:order val="13"/>
          <c:tx>
            <c:strRef>
              <c:f>[4]Hoja1!$C$22</c:f>
              <c:strCache>
                <c:ptCount val="1"/>
                <c:pt idx="0">
                  <c:v>REGIONAL NOROCCIDENTE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[4]Hoja1!$D$8:$E$8</c:f>
              <c:strCache>
                <c:ptCount val="2"/>
                <c:pt idx="0">
                  <c:v>USUARIO EXTERNO</c:v>
                </c:pt>
                <c:pt idx="1">
                  <c:v>USUARIO INTERNO</c:v>
                </c:pt>
              </c:strCache>
            </c:strRef>
          </c:cat>
          <c:val>
            <c:numRef>
              <c:f>[4]Hoja1!$D$22:$E$22</c:f>
              <c:numCache>
                <c:formatCode>General</c:formatCode>
                <c:ptCount val="2"/>
                <c:pt idx="0">
                  <c:v>16</c:v>
                </c:pt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FF5-41E2-A889-00F8DF5342EE}"/>
            </c:ext>
          </c:extLst>
        </c:ser>
        <c:ser>
          <c:idx val="14"/>
          <c:order val="14"/>
          <c:tx>
            <c:strRef>
              <c:f>[4]Hoja1!$C$23</c:f>
              <c:strCache>
                <c:ptCount val="1"/>
                <c:pt idx="0">
                  <c:v>REGIONAL NORORIENTE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[4]Hoja1!$D$8:$E$8</c:f>
              <c:strCache>
                <c:ptCount val="2"/>
                <c:pt idx="0">
                  <c:v>USUARIO EXTERNO</c:v>
                </c:pt>
                <c:pt idx="1">
                  <c:v>USUARIO INTERNO</c:v>
                </c:pt>
              </c:strCache>
            </c:strRef>
          </c:cat>
          <c:val>
            <c:numRef>
              <c:f>[4]Hoja1!$D$23:$E$23</c:f>
              <c:numCache>
                <c:formatCode>General</c:formatCode>
                <c:ptCount val="2"/>
                <c:pt idx="0">
                  <c:v>9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FF5-41E2-A889-00F8DF5342EE}"/>
            </c:ext>
          </c:extLst>
        </c:ser>
        <c:ser>
          <c:idx val="15"/>
          <c:order val="15"/>
          <c:tx>
            <c:strRef>
              <c:f>[4]Hoja1!$C$24</c:f>
              <c:strCache>
                <c:ptCount val="1"/>
                <c:pt idx="0">
                  <c:v>REGIONAL NORTE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[4]Hoja1!$D$8:$E$8</c:f>
              <c:strCache>
                <c:ptCount val="2"/>
                <c:pt idx="0">
                  <c:v>USUARIO EXTERNO</c:v>
                </c:pt>
                <c:pt idx="1">
                  <c:v>USUARIO INTERNO</c:v>
                </c:pt>
              </c:strCache>
            </c:strRef>
          </c:cat>
          <c:val>
            <c:numRef>
              <c:f>[4]Hoja1!$D$24:$E$24</c:f>
              <c:numCache>
                <c:formatCode>General</c:formatCode>
                <c:ptCount val="2"/>
                <c:pt idx="0">
                  <c:v>14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AFF5-41E2-A889-00F8DF5342EE}"/>
            </c:ext>
          </c:extLst>
        </c:ser>
        <c:ser>
          <c:idx val="16"/>
          <c:order val="16"/>
          <c:tx>
            <c:strRef>
              <c:f>[4]Hoja1!$C$25</c:f>
              <c:strCache>
                <c:ptCount val="1"/>
                <c:pt idx="0">
                  <c:v>REGIONAL OCCIDENTE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[4]Hoja1!$D$8:$E$8</c:f>
              <c:strCache>
                <c:ptCount val="2"/>
                <c:pt idx="0">
                  <c:v>USUARIO EXTERNO</c:v>
                </c:pt>
                <c:pt idx="1">
                  <c:v>USUARIO INTERNO</c:v>
                </c:pt>
              </c:strCache>
            </c:strRef>
          </c:cat>
          <c:val>
            <c:numRef>
              <c:f>[4]Hoja1!$D$25:$E$25</c:f>
              <c:numCache>
                <c:formatCode>General</c:formatCode>
                <c:ptCount val="2"/>
                <c:pt idx="0">
                  <c:v>9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FF5-41E2-A889-00F8DF5342EE}"/>
            </c:ext>
          </c:extLst>
        </c:ser>
        <c:ser>
          <c:idx val="17"/>
          <c:order val="17"/>
          <c:tx>
            <c:strRef>
              <c:f>[4]Hoja1!$C$26</c:f>
              <c:strCache>
                <c:ptCount val="1"/>
                <c:pt idx="0">
                  <c:v>REGIONAL ORIENTE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[4]Hoja1!$D$8:$E$8</c:f>
              <c:strCache>
                <c:ptCount val="2"/>
                <c:pt idx="0">
                  <c:v>USUARIO EXTERNO</c:v>
                </c:pt>
                <c:pt idx="1">
                  <c:v>USUARIO INTERNO</c:v>
                </c:pt>
              </c:strCache>
            </c:strRef>
          </c:cat>
          <c:val>
            <c:numRef>
              <c:f>[4]Hoja1!$D$26:$E$26</c:f>
              <c:numCache>
                <c:formatCode>General</c:formatCode>
                <c:ptCount val="2"/>
                <c:pt idx="0">
                  <c:v>11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AFF5-41E2-A889-00F8DF5342EE}"/>
            </c:ext>
          </c:extLst>
        </c:ser>
        <c:ser>
          <c:idx val="18"/>
          <c:order val="18"/>
          <c:tx>
            <c:strRef>
              <c:f>[4]Hoja1!$C$27</c:f>
              <c:strCache>
                <c:ptCount val="1"/>
                <c:pt idx="0">
                  <c:v>REGIONAL SUR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[4]Hoja1!$D$8:$E$8</c:f>
              <c:strCache>
                <c:ptCount val="2"/>
                <c:pt idx="0">
                  <c:v>USUARIO EXTERNO</c:v>
                </c:pt>
                <c:pt idx="1">
                  <c:v>USUARIO INTERNO</c:v>
                </c:pt>
              </c:strCache>
            </c:strRef>
          </c:cat>
          <c:val>
            <c:numRef>
              <c:f>[4]Hoja1!$D$27:$E$27</c:f>
              <c:numCache>
                <c:formatCode>General</c:formatCode>
                <c:ptCount val="2"/>
                <c:pt idx="0">
                  <c:v>8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AFF5-41E2-A889-00F8DF5342EE}"/>
            </c:ext>
          </c:extLst>
        </c:ser>
        <c:ser>
          <c:idx val="19"/>
          <c:order val="19"/>
          <c:tx>
            <c:strRef>
              <c:f>[4]Hoja1!$C$28</c:f>
              <c:strCache>
                <c:ptCount val="1"/>
                <c:pt idx="0">
                  <c:v>REGIONAL SUROCCIDENTE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[4]Hoja1!$D$8:$E$8</c:f>
              <c:strCache>
                <c:ptCount val="2"/>
                <c:pt idx="0">
                  <c:v>USUARIO EXTERNO</c:v>
                </c:pt>
                <c:pt idx="1">
                  <c:v>USUARIO INTERNO</c:v>
                </c:pt>
              </c:strCache>
            </c:strRef>
          </c:cat>
          <c:val>
            <c:numRef>
              <c:f>[4]Hoja1!$D$28:$E$28</c:f>
              <c:numCache>
                <c:formatCode>General</c:formatCode>
                <c:ptCount val="2"/>
                <c:pt idx="0">
                  <c:v>20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AFF5-41E2-A889-00F8DF5342E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365188056"/>
        <c:axId val="365187272"/>
      </c:barChart>
      <c:catAx>
        <c:axId val="365188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65187272"/>
        <c:crosses val="autoZero"/>
        <c:auto val="1"/>
        <c:lblAlgn val="ctr"/>
        <c:lblOffset val="100"/>
        <c:noMultiLvlLbl val="0"/>
      </c:catAx>
      <c:valAx>
        <c:axId val="365187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65188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9026809447303768E-3"/>
          <c:y val="0.69285202682997959"/>
          <c:w val="0.99156727850437099"/>
          <c:h val="0.3047584718576845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0" baseline="0">
                <a:effectLst/>
              </a:rPr>
              <a:t>INSTITUTO NACIONAL DE MEDICINA LEGAL Y CIENCIAS FORENSES</a:t>
            </a:r>
            <a:endParaRPr lang="es-CO" sz="1000">
              <a:effectLst/>
            </a:endParaRPr>
          </a:p>
          <a:p>
            <a:pPr>
              <a:defRPr/>
            </a:pPr>
            <a:r>
              <a:rPr lang="en-US" sz="1000" b="1" i="0" baseline="0">
                <a:effectLst/>
              </a:rPr>
              <a:t>GRUPO NACIONAL DE COMUNICACIONES U SERVICIO AL CIUDADANO</a:t>
            </a:r>
            <a:endParaRPr lang="es-CO" sz="1000">
              <a:effectLst/>
            </a:endParaRPr>
          </a:p>
          <a:p>
            <a:pPr>
              <a:defRPr/>
            </a:pPr>
            <a:r>
              <a:rPr lang="en-US" sz="1000" b="1" i="0" baseline="0">
                <a:effectLst/>
              </a:rPr>
              <a:t>REPORTE CUARTO TRIMESTRE DE 2018</a:t>
            </a:r>
            <a:endParaRPr lang="es-CO" sz="1000">
              <a:effectLst/>
            </a:endParaRPr>
          </a:p>
          <a:p>
            <a:pPr>
              <a:defRPr/>
            </a:pPr>
            <a:r>
              <a:rPr lang="en-US" sz="1000" b="1" i="0" baseline="0">
                <a:effectLst/>
              </a:rPr>
              <a:t>QUEJAS</a:t>
            </a:r>
            <a:endParaRPr lang="es-C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[5]Hoja1!$D$7</c:f>
              <c:strCache>
                <c:ptCount val="1"/>
                <c:pt idx="0">
                  <c:v>DEMORA EN LOS RESULTADOS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[5]Hoja1!$C$8:$C$27</c:f>
              <c:strCache>
                <c:ptCount val="20"/>
                <c:pt idx="0">
                  <c:v>DIRECCION GENERAL </c:v>
                </c:pt>
                <c:pt idx="1">
                  <c:v>OFICINA JURIDICA</c:v>
                </c:pt>
                <c:pt idx="2">
                  <c:v>OFICINA DE PLANEACION</c:v>
                </c:pt>
                <c:pt idx="3">
                  <c:v>OFICINA DE CONTROL INTERNO </c:v>
                </c:pt>
                <c:pt idx="4">
                  <c:v>OFICINA DE CONTROL INTERNO DISCIPLINARIO</c:v>
                </c:pt>
                <c:pt idx="5">
                  <c:v>GRUPO NAL DE COMUNICACIONES Y SERVICIO AL CIUDADANO</c:v>
                </c:pt>
                <c:pt idx="6">
                  <c:v>GRUPO NAL DE TEC DE INFORMACION Y COMUNICACIONES</c:v>
                </c:pt>
                <c:pt idx="7">
                  <c:v>SECRETARIA GENERAL</c:v>
                </c:pt>
                <c:pt idx="8">
                  <c:v>OFICINA DE PERSONAL</c:v>
                </c:pt>
                <c:pt idx="9">
                  <c:v>SUBDIRECCION DE SERVICIOS FORENSES</c:v>
                </c:pt>
                <c:pt idx="10">
                  <c:v>SUBDIRECCION DE INVESTIGACION CIENTIFICA</c:v>
                </c:pt>
                <c:pt idx="11">
                  <c:v>SUBDIRECCION ADMINISTRATIVA Y FINANCIERA</c:v>
                </c:pt>
                <c:pt idx="12">
                  <c:v>REGIONAL BOGOTA</c:v>
                </c:pt>
                <c:pt idx="13">
                  <c:v>REGIONAL NOROCCIDENTE</c:v>
                </c:pt>
                <c:pt idx="14">
                  <c:v>REGIONAL NORORIENTE</c:v>
                </c:pt>
                <c:pt idx="15">
                  <c:v>REGIONAL NORTE</c:v>
                </c:pt>
                <c:pt idx="16">
                  <c:v>REGIONAL OCCIDENTE</c:v>
                </c:pt>
                <c:pt idx="17">
                  <c:v>REGIONAL ORIENTE</c:v>
                </c:pt>
                <c:pt idx="18">
                  <c:v>REGIONAL SUR</c:v>
                </c:pt>
                <c:pt idx="19">
                  <c:v>REGIONAL SUROCCIDENTE</c:v>
                </c:pt>
              </c:strCache>
            </c:strRef>
          </c:cat>
          <c:val>
            <c:numRef>
              <c:f>[5]Hoja1!$D$8:$D$27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4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C4-4C00-9E47-1AE882E439BC}"/>
            </c:ext>
          </c:extLst>
        </c:ser>
        <c:ser>
          <c:idx val="1"/>
          <c:order val="1"/>
          <c:tx>
            <c:strRef>
              <c:f>[5]Hoja1!$E$7</c:f>
              <c:strCache>
                <c:ptCount val="1"/>
                <c:pt idx="0">
                  <c:v>INCUMPLIMIENTO DE HORARIO LABORAL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[5]Hoja1!$C$8:$C$27</c:f>
              <c:strCache>
                <c:ptCount val="20"/>
                <c:pt idx="0">
                  <c:v>DIRECCION GENERAL </c:v>
                </c:pt>
                <c:pt idx="1">
                  <c:v>OFICINA JURIDICA</c:v>
                </c:pt>
                <c:pt idx="2">
                  <c:v>OFICINA DE PLANEACION</c:v>
                </c:pt>
                <c:pt idx="3">
                  <c:v>OFICINA DE CONTROL INTERNO </c:v>
                </c:pt>
                <c:pt idx="4">
                  <c:v>OFICINA DE CONTROL INTERNO DISCIPLINARIO</c:v>
                </c:pt>
                <c:pt idx="5">
                  <c:v>GRUPO NAL DE COMUNICACIONES Y SERVICIO AL CIUDADANO</c:v>
                </c:pt>
                <c:pt idx="6">
                  <c:v>GRUPO NAL DE TEC DE INFORMACION Y COMUNICACIONES</c:v>
                </c:pt>
                <c:pt idx="7">
                  <c:v>SECRETARIA GENERAL</c:v>
                </c:pt>
                <c:pt idx="8">
                  <c:v>OFICINA DE PERSONAL</c:v>
                </c:pt>
                <c:pt idx="9">
                  <c:v>SUBDIRECCION DE SERVICIOS FORENSES</c:v>
                </c:pt>
                <c:pt idx="10">
                  <c:v>SUBDIRECCION DE INVESTIGACION CIENTIFICA</c:v>
                </c:pt>
                <c:pt idx="11">
                  <c:v>SUBDIRECCION ADMINISTRATIVA Y FINANCIERA</c:v>
                </c:pt>
                <c:pt idx="12">
                  <c:v>REGIONAL BOGOTA</c:v>
                </c:pt>
                <c:pt idx="13">
                  <c:v>REGIONAL NOROCCIDENTE</c:v>
                </c:pt>
                <c:pt idx="14">
                  <c:v>REGIONAL NORORIENTE</c:v>
                </c:pt>
                <c:pt idx="15">
                  <c:v>REGIONAL NORTE</c:v>
                </c:pt>
                <c:pt idx="16">
                  <c:v>REGIONAL OCCIDENTE</c:v>
                </c:pt>
                <c:pt idx="17">
                  <c:v>REGIONAL ORIENTE</c:v>
                </c:pt>
                <c:pt idx="18">
                  <c:v>REGIONAL SUR</c:v>
                </c:pt>
                <c:pt idx="19">
                  <c:v>REGIONAL SUROCCIDENTE</c:v>
                </c:pt>
              </c:strCache>
            </c:strRef>
          </c:cat>
          <c:val>
            <c:numRef>
              <c:f>[5]Hoja1!$E$8:$E$27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3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C4-4C00-9E47-1AE882E439BC}"/>
            </c:ext>
          </c:extLst>
        </c:ser>
        <c:ser>
          <c:idx val="2"/>
          <c:order val="2"/>
          <c:tx>
            <c:strRef>
              <c:f>[5]Hoja1!$F$7</c:f>
              <c:strCache>
                <c:ptCount val="1"/>
                <c:pt idx="0">
                  <c:v>IRRESPETO ENTRE COMPAÑEROS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[5]Hoja1!$C$8:$C$27</c:f>
              <c:strCache>
                <c:ptCount val="20"/>
                <c:pt idx="0">
                  <c:v>DIRECCION GENERAL </c:v>
                </c:pt>
                <c:pt idx="1">
                  <c:v>OFICINA JURIDICA</c:v>
                </c:pt>
                <c:pt idx="2">
                  <c:v>OFICINA DE PLANEACION</c:v>
                </c:pt>
                <c:pt idx="3">
                  <c:v>OFICINA DE CONTROL INTERNO </c:v>
                </c:pt>
                <c:pt idx="4">
                  <c:v>OFICINA DE CONTROL INTERNO DISCIPLINARIO</c:v>
                </c:pt>
                <c:pt idx="5">
                  <c:v>GRUPO NAL DE COMUNICACIONES Y SERVICIO AL CIUDADANO</c:v>
                </c:pt>
                <c:pt idx="6">
                  <c:v>GRUPO NAL DE TEC DE INFORMACION Y COMUNICACIONES</c:v>
                </c:pt>
                <c:pt idx="7">
                  <c:v>SECRETARIA GENERAL</c:v>
                </c:pt>
                <c:pt idx="8">
                  <c:v>OFICINA DE PERSONAL</c:v>
                </c:pt>
                <c:pt idx="9">
                  <c:v>SUBDIRECCION DE SERVICIOS FORENSES</c:v>
                </c:pt>
                <c:pt idx="10">
                  <c:v>SUBDIRECCION DE INVESTIGACION CIENTIFICA</c:v>
                </c:pt>
                <c:pt idx="11">
                  <c:v>SUBDIRECCION ADMINISTRATIVA Y FINANCIERA</c:v>
                </c:pt>
                <c:pt idx="12">
                  <c:v>REGIONAL BOGOTA</c:v>
                </c:pt>
                <c:pt idx="13">
                  <c:v>REGIONAL NOROCCIDENTE</c:v>
                </c:pt>
                <c:pt idx="14">
                  <c:v>REGIONAL NORORIENTE</c:v>
                </c:pt>
                <c:pt idx="15">
                  <c:v>REGIONAL NORTE</c:v>
                </c:pt>
                <c:pt idx="16">
                  <c:v>REGIONAL OCCIDENTE</c:v>
                </c:pt>
                <c:pt idx="17">
                  <c:v>REGIONAL ORIENTE</c:v>
                </c:pt>
                <c:pt idx="18">
                  <c:v>REGIONAL SUR</c:v>
                </c:pt>
                <c:pt idx="19">
                  <c:v>REGIONAL SUROCCIDENTE</c:v>
                </c:pt>
              </c:strCache>
            </c:strRef>
          </c:cat>
          <c:val>
            <c:numRef>
              <c:f>[5]Hoja1!$F$8:$F$27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4C4-4C00-9E47-1AE882E439BC}"/>
            </c:ext>
          </c:extLst>
        </c:ser>
        <c:ser>
          <c:idx val="3"/>
          <c:order val="3"/>
          <c:tx>
            <c:strRef>
              <c:f>[5]Hoja1!$G$7</c:f>
              <c:strCache>
                <c:ptCount val="1"/>
                <c:pt idx="0">
                  <c:v>INOPORTUNIDAD EN LA ATENCION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[5]Hoja1!$C$8:$C$27</c:f>
              <c:strCache>
                <c:ptCount val="20"/>
                <c:pt idx="0">
                  <c:v>DIRECCION GENERAL </c:v>
                </c:pt>
                <c:pt idx="1">
                  <c:v>OFICINA JURIDICA</c:v>
                </c:pt>
                <c:pt idx="2">
                  <c:v>OFICINA DE PLANEACION</c:v>
                </c:pt>
                <c:pt idx="3">
                  <c:v>OFICINA DE CONTROL INTERNO </c:v>
                </c:pt>
                <c:pt idx="4">
                  <c:v>OFICINA DE CONTROL INTERNO DISCIPLINARIO</c:v>
                </c:pt>
                <c:pt idx="5">
                  <c:v>GRUPO NAL DE COMUNICACIONES Y SERVICIO AL CIUDADANO</c:v>
                </c:pt>
                <c:pt idx="6">
                  <c:v>GRUPO NAL DE TEC DE INFORMACION Y COMUNICACIONES</c:v>
                </c:pt>
                <c:pt idx="7">
                  <c:v>SECRETARIA GENERAL</c:v>
                </c:pt>
                <c:pt idx="8">
                  <c:v>OFICINA DE PERSONAL</c:v>
                </c:pt>
                <c:pt idx="9">
                  <c:v>SUBDIRECCION DE SERVICIOS FORENSES</c:v>
                </c:pt>
                <c:pt idx="10">
                  <c:v>SUBDIRECCION DE INVESTIGACION CIENTIFICA</c:v>
                </c:pt>
                <c:pt idx="11">
                  <c:v>SUBDIRECCION ADMINISTRATIVA Y FINANCIERA</c:v>
                </c:pt>
                <c:pt idx="12">
                  <c:v>REGIONAL BOGOTA</c:v>
                </c:pt>
                <c:pt idx="13">
                  <c:v>REGIONAL NOROCCIDENTE</c:v>
                </c:pt>
                <c:pt idx="14">
                  <c:v>REGIONAL NORORIENTE</c:v>
                </c:pt>
                <c:pt idx="15">
                  <c:v>REGIONAL NORTE</c:v>
                </c:pt>
                <c:pt idx="16">
                  <c:v>REGIONAL OCCIDENTE</c:v>
                </c:pt>
                <c:pt idx="17">
                  <c:v>REGIONAL ORIENTE</c:v>
                </c:pt>
                <c:pt idx="18">
                  <c:v>REGIONAL SUR</c:v>
                </c:pt>
                <c:pt idx="19">
                  <c:v>REGIONAL SUROCCIDENTE</c:v>
                </c:pt>
              </c:strCache>
            </c:strRef>
          </c:cat>
          <c:val>
            <c:numRef>
              <c:f>[5]Hoja1!$G$8:$G$27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3</c:v>
                </c:pt>
                <c:pt idx="17">
                  <c:v>2</c:v>
                </c:pt>
                <c:pt idx="18">
                  <c:v>4</c:v>
                </c:pt>
                <c:pt idx="19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4C4-4C00-9E47-1AE882E439BC}"/>
            </c:ext>
          </c:extLst>
        </c:ser>
        <c:ser>
          <c:idx val="4"/>
          <c:order val="4"/>
          <c:tx>
            <c:strRef>
              <c:f>[5]Hoja1!$H$7</c:f>
              <c:strCache>
                <c:ptCount val="1"/>
                <c:pt idx="0">
                  <c:v>MALA ATENCION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[5]Hoja1!$C$8:$C$27</c:f>
              <c:strCache>
                <c:ptCount val="20"/>
                <c:pt idx="0">
                  <c:v>DIRECCION GENERAL </c:v>
                </c:pt>
                <c:pt idx="1">
                  <c:v>OFICINA JURIDICA</c:v>
                </c:pt>
                <c:pt idx="2">
                  <c:v>OFICINA DE PLANEACION</c:v>
                </c:pt>
                <c:pt idx="3">
                  <c:v>OFICINA DE CONTROL INTERNO </c:v>
                </c:pt>
                <c:pt idx="4">
                  <c:v>OFICINA DE CONTROL INTERNO DISCIPLINARIO</c:v>
                </c:pt>
                <c:pt idx="5">
                  <c:v>GRUPO NAL DE COMUNICACIONES Y SERVICIO AL CIUDADANO</c:v>
                </c:pt>
                <c:pt idx="6">
                  <c:v>GRUPO NAL DE TEC DE INFORMACION Y COMUNICACIONES</c:v>
                </c:pt>
                <c:pt idx="7">
                  <c:v>SECRETARIA GENERAL</c:v>
                </c:pt>
                <c:pt idx="8">
                  <c:v>OFICINA DE PERSONAL</c:v>
                </c:pt>
                <c:pt idx="9">
                  <c:v>SUBDIRECCION DE SERVICIOS FORENSES</c:v>
                </c:pt>
                <c:pt idx="10">
                  <c:v>SUBDIRECCION DE INVESTIGACION CIENTIFICA</c:v>
                </c:pt>
                <c:pt idx="11">
                  <c:v>SUBDIRECCION ADMINISTRATIVA Y FINANCIERA</c:v>
                </c:pt>
                <c:pt idx="12">
                  <c:v>REGIONAL BOGOTA</c:v>
                </c:pt>
                <c:pt idx="13">
                  <c:v>REGIONAL NOROCCIDENTE</c:v>
                </c:pt>
                <c:pt idx="14">
                  <c:v>REGIONAL NORORIENTE</c:v>
                </c:pt>
                <c:pt idx="15">
                  <c:v>REGIONAL NORTE</c:v>
                </c:pt>
                <c:pt idx="16">
                  <c:v>REGIONAL OCCIDENTE</c:v>
                </c:pt>
                <c:pt idx="17">
                  <c:v>REGIONAL ORIENTE</c:v>
                </c:pt>
                <c:pt idx="18">
                  <c:v>REGIONAL SUR</c:v>
                </c:pt>
                <c:pt idx="19">
                  <c:v>REGIONAL SUROCCIDENTE</c:v>
                </c:pt>
              </c:strCache>
            </c:strRef>
          </c:cat>
          <c:val>
            <c:numRef>
              <c:f>[5]Hoja1!$H$8:$H$27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8</c:v>
                </c:pt>
                <c:pt idx="13">
                  <c:v>3</c:v>
                </c:pt>
                <c:pt idx="14">
                  <c:v>2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4C4-4C00-9E47-1AE882E439BC}"/>
            </c:ext>
          </c:extLst>
        </c:ser>
        <c:ser>
          <c:idx val="5"/>
          <c:order val="5"/>
          <c:tx>
            <c:strRef>
              <c:f>[5]Hoja1!$I$7</c:f>
              <c:strCache>
                <c:ptCount val="1"/>
                <c:pt idx="0">
                  <c:v>MALTRATO AL USUARIO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[5]Hoja1!$C$8:$C$27</c:f>
              <c:strCache>
                <c:ptCount val="20"/>
                <c:pt idx="0">
                  <c:v>DIRECCION GENERAL </c:v>
                </c:pt>
                <c:pt idx="1">
                  <c:v>OFICINA JURIDICA</c:v>
                </c:pt>
                <c:pt idx="2">
                  <c:v>OFICINA DE PLANEACION</c:v>
                </c:pt>
                <c:pt idx="3">
                  <c:v>OFICINA DE CONTROL INTERNO </c:v>
                </c:pt>
                <c:pt idx="4">
                  <c:v>OFICINA DE CONTROL INTERNO DISCIPLINARIO</c:v>
                </c:pt>
                <c:pt idx="5">
                  <c:v>GRUPO NAL DE COMUNICACIONES Y SERVICIO AL CIUDADANO</c:v>
                </c:pt>
                <c:pt idx="6">
                  <c:v>GRUPO NAL DE TEC DE INFORMACION Y COMUNICACIONES</c:v>
                </c:pt>
                <c:pt idx="7">
                  <c:v>SECRETARIA GENERAL</c:v>
                </c:pt>
                <c:pt idx="8">
                  <c:v>OFICINA DE PERSONAL</c:v>
                </c:pt>
                <c:pt idx="9">
                  <c:v>SUBDIRECCION DE SERVICIOS FORENSES</c:v>
                </c:pt>
                <c:pt idx="10">
                  <c:v>SUBDIRECCION DE INVESTIGACION CIENTIFICA</c:v>
                </c:pt>
                <c:pt idx="11">
                  <c:v>SUBDIRECCION ADMINISTRATIVA Y FINANCIERA</c:v>
                </c:pt>
                <c:pt idx="12">
                  <c:v>REGIONAL BOGOTA</c:v>
                </c:pt>
                <c:pt idx="13">
                  <c:v>REGIONAL NOROCCIDENTE</c:v>
                </c:pt>
                <c:pt idx="14">
                  <c:v>REGIONAL NORORIENTE</c:v>
                </c:pt>
                <c:pt idx="15">
                  <c:v>REGIONAL NORTE</c:v>
                </c:pt>
                <c:pt idx="16">
                  <c:v>REGIONAL OCCIDENTE</c:v>
                </c:pt>
                <c:pt idx="17">
                  <c:v>REGIONAL ORIENTE</c:v>
                </c:pt>
                <c:pt idx="18">
                  <c:v>REGIONAL SUR</c:v>
                </c:pt>
                <c:pt idx="19">
                  <c:v>REGIONAL SUROCCIDENTE</c:v>
                </c:pt>
              </c:strCache>
            </c:strRef>
          </c:cat>
          <c:val>
            <c:numRef>
              <c:f>[5]Hoja1!$I$8:$I$27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4C4-4C00-9E47-1AE882E439BC}"/>
            </c:ext>
          </c:extLst>
        </c:ser>
        <c:ser>
          <c:idx val="6"/>
          <c:order val="6"/>
          <c:tx>
            <c:strRef>
              <c:f>[5]Hoja1!$J$7</c:f>
              <c:strCache>
                <c:ptCount val="1"/>
                <c:pt idx="0">
                  <c:v>MALTRATO VERBAL O FISICO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[5]Hoja1!$C$8:$C$27</c:f>
              <c:strCache>
                <c:ptCount val="20"/>
                <c:pt idx="0">
                  <c:v>DIRECCION GENERAL </c:v>
                </c:pt>
                <c:pt idx="1">
                  <c:v>OFICINA JURIDICA</c:v>
                </c:pt>
                <c:pt idx="2">
                  <c:v>OFICINA DE PLANEACION</c:v>
                </c:pt>
                <c:pt idx="3">
                  <c:v>OFICINA DE CONTROL INTERNO </c:v>
                </c:pt>
                <c:pt idx="4">
                  <c:v>OFICINA DE CONTROL INTERNO DISCIPLINARIO</c:v>
                </c:pt>
                <c:pt idx="5">
                  <c:v>GRUPO NAL DE COMUNICACIONES Y SERVICIO AL CIUDADANO</c:v>
                </c:pt>
                <c:pt idx="6">
                  <c:v>GRUPO NAL DE TEC DE INFORMACION Y COMUNICACIONES</c:v>
                </c:pt>
                <c:pt idx="7">
                  <c:v>SECRETARIA GENERAL</c:v>
                </c:pt>
                <c:pt idx="8">
                  <c:v>OFICINA DE PERSONAL</c:v>
                </c:pt>
                <c:pt idx="9">
                  <c:v>SUBDIRECCION DE SERVICIOS FORENSES</c:v>
                </c:pt>
                <c:pt idx="10">
                  <c:v>SUBDIRECCION DE INVESTIGACION CIENTIFICA</c:v>
                </c:pt>
                <c:pt idx="11">
                  <c:v>SUBDIRECCION ADMINISTRATIVA Y FINANCIERA</c:v>
                </c:pt>
                <c:pt idx="12">
                  <c:v>REGIONAL BOGOTA</c:v>
                </c:pt>
                <c:pt idx="13">
                  <c:v>REGIONAL NOROCCIDENTE</c:v>
                </c:pt>
                <c:pt idx="14">
                  <c:v>REGIONAL NORORIENTE</c:v>
                </c:pt>
                <c:pt idx="15">
                  <c:v>REGIONAL NORTE</c:v>
                </c:pt>
                <c:pt idx="16">
                  <c:v>REGIONAL OCCIDENTE</c:v>
                </c:pt>
                <c:pt idx="17">
                  <c:v>REGIONAL ORIENTE</c:v>
                </c:pt>
                <c:pt idx="18">
                  <c:v>REGIONAL SUR</c:v>
                </c:pt>
                <c:pt idx="19">
                  <c:v>REGIONAL SUROCCIDENTE</c:v>
                </c:pt>
              </c:strCache>
            </c:strRef>
          </c:cat>
          <c:val>
            <c:numRef>
              <c:f>[5]Hoja1!$J$8:$J$27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4C4-4C00-9E47-1AE882E439BC}"/>
            </c:ext>
          </c:extLst>
        </c:ser>
        <c:ser>
          <c:idx val="7"/>
          <c:order val="7"/>
          <c:tx>
            <c:strRef>
              <c:f>[5]Hoja1!$K$7</c:f>
              <c:strCache>
                <c:ptCount val="1"/>
                <c:pt idx="0">
                  <c:v>OTRA CAUSA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[5]Hoja1!$C$8:$C$27</c:f>
              <c:strCache>
                <c:ptCount val="20"/>
                <c:pt idx="0">
                  <c:v>DIRECCION GENERAL </c:v>
                </c:pt>
                <c:pt idx="1">
                  <c:v>OFICINA JURIDICA</c:v>
                </c:pt>
                <c:pt idx="2">
                  <c:v>OFICINA DE PLANEACION</c:v>
                </c:pt>
                <c:pt idx="3">
                  <c:v>OFICINA DE CONTROL INTERNO </c:v>
                </c:pt>
                <c:pt idx="4">
                  <c:v>OFICINA DE CONTROL INTERNO DISCIPLINARIO</c:v>
                </c:pt>
                <c:pt idx="5">
                  <c:v>GRUPO NAL DE COMUNICACIONES Y SERVICIO AL CIUDADANO</c:v>
                </c:pt>
                <c:pt idx="6">
                  <c:v>GRUPO NAL DE TEC DE INFORMACION Y COMUNICACIONES</c:v>
                </c:pt>
                <c:pt idx="7">
                  <c:v>SECRETARIA GENERAL</c:v>
                </c:pt>
                <c:pt idx="8">
                  <c:v>OFICINA DE PERSONAL</c:v>
                </c:pt>
                <c:pt idx="9">
                  <c:v>SUBDIRECCION DE SERVICIOS FORENSES</c:v>
                </c:pt>
                <c:pt idx="10">
                  <c:v>SUBDIRECCION DE INVESTIGACION CIENTIFICA</c:v>
                </c:pt>
                <c:pt idx="11">
                  <c:v>SUBDIRECCION ADMINISTRATIVA Y FINANCIERA</c:v>
                </c:pt>
                <c:pt idx="12">
                  <c:v>REGIONAL BOGOTA</c:v>
                </c:pt>
                <c:pt idx="13">
                  <c:v>REGIONAL NOROCCIDENTE</c:v>
                </c:pt>
                <c:pt idx="14">
                  <c:v>REGIONAL NORORIENTE</c:v>
                </c:pt>
                <c:pt idx="15">
                  <c:v>REGIONAL NORTE</c:v>
                </c:pt>
                <c:pt idx="16">
                  <c:v>REGIONAL OCCIDENTE</c:v>
                </c:pt>
                <c:pt idx="17">
                  <c:v>REGIONAL ORIENTE</c:v>
                </c:pt>
                <c:pt idx="18">
                  <c:v>REGIONAL SUR</c:v>
                </c:pt>
                <c:pt idx="19">
                  <c:v>REGIONAL SUROCCIDENTE</c:v>
                </c:pt>
              </c:strCache>
            </c:strRef>
          </c:cat>
          <c:val>
            <c:numRef>
              <c:f>[5]Hoja1!$K$8:$K$27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3</c:v>
                </c:pt>
                <c:pt idx="13">
                  <c:v>0</c:v>
                </c:pt>
                <c:pt idx="14">
                  <c:v>3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4C4-4C00-9E47-1AE882E439B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427924472"/>
        <c:axId val="427923296"/>
      </c:barChart>
      <c:catAx>
        <c:axId val="4279244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27923296"/>
        <c:crosses val="autoZero"/>
        <c:auto val="1"/>
        <c:lblAlgn val="ctr"/>
        <c:lblOffset val="100"/>
        <c:noMultiLvlLbl val="0"/>
      </c:catAx>
      <c:valAx>
        <c:axId val="4279232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27924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0" baseline="0">
                <a:effectLst/>
              </a:rPr>
              <a:t>INSTITUTO NACIONAL DE MEDICINA LEGAL Y CIENCIAS FORENSES</a:t>
            </a:r>
            <a:endParaRPr lang="es-CO" sz="1000">
              <a:effectLst/>
            </a:endParaRPr>
          </a:p>
          <a:p>
            <a:pPr>
              <a:defRPr/>
            </a:pPr>
            <a:r>
              <a:rPr lang="en-US" sz="1000" b="1" i="0" baseline="0">
                <a:effectLst/>
              </a:rPr>
              <a:t>GRUPO NACIONAL DE COMUNICACIONES U SERVICIO AL CIUDADANO</a:t>
            </a:r>
            <a:endParaRPr lang="es-CO" sz="1000">
              <a:effectLst/>
            </a:endParaRPr>
          </a:p>
          <a:p>
            <a:pPr>
              <a:defRPr/>
            </a:pPr>
            <a:r>
              <a:rPr lang="en-US" sz="1000" b="1" i="0" baseline="0">
                <a:effectLst/>
              </a:rPr>
              <a:t>REPORTE CUARTO TRIMESTRE DE 2018</a:t>
            </a:r>
            <a:endParaRPr lang="es-CO" sz="1000">
              <a:effectLst/>
            </a:endParaRPr>
          </a:p>
          <a:p>
            <a:pPr>
              <a:defRPr/>
            </a:pPr>
            <a:r>
              <a:rPr lang="en-US" sz="1000" b="1" i="0" baseline="0">
                <a:effectLst/>
              </a:rPr>
              <a:t>RECLAMOS</a:t>
            </a:r>
            <a:endParaRPr lang="es-CO"/>
          </a:p>
        </c:rich>
      </c:tx>
      <c:layout>
        <c:manualLayout>
          <c:xMode val="edge"/>
          <c:yMode val="edge"/>
          <c:x val="0.26305180805407752"/>
          <c:y val="3.34029227557411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38886232204152255"/>
          <c:y val="0.19156576200417533"/>
          <c:w val="0.58108939158767536"/>
          <c:h val="0.6373876021238472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Reclamos!$C$6</c:f>
              <c:strCache>
                <c:ptCount val="1"/>
                <c:pt idx="0">
                  <c:v>Tramile Irregular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Reclamos!$B$7:$B$26</c:f>
              <c:strCache>
                <c:ptCount val="20"/>
                <c:pt idx="0">
                  <c:v>DIRECCION GENERAL </c:v>
                </c:pt>
                <c:pt idx="1">
                  <c:v>OFICINA JURIDICA</c:v>
                </c:pt>
                <c:pt idx="2">
                  <c:v>OFICINA DE PLANEACION</c:v>
                </c:pt>
                <c:pt idx="3">
                  <c:v>OFICINA DE CONTROL INTERNO </c:v>
                </c:pt>
                <c:pt idx="4">
                  <c:v>OFICINA DE CONTROL INTERNO DISCIPLINARIO</c:v>
                </c:pt>
                <c:pt idx="5">
                  <c:v>GRUPO NAL DE COMUNICACIONES Y SERVICIO AL CIUDADANO</c:v>
                </c:pt>
                <c:pt idx="6">
                  <c:v>GRUPO NAL DE TEC DE INFORMACION Y COMUNICACIONES</c:v>
                </c:pt>
                <c:pt idx="7">
                  <c:v>SECRETARIA GENERAL</c:v>
                </c:pt>
                <c:pt idx="8">
                  <c:v>OFICINA DE PERSONAL</c:v>
                </c:pt>
                <c:pt idx="9">
                  <c:v>SUBDIRECCION DE SERVICIOS FORENSES</c:v>
                </c:pt>
                <c:pt idx="10">
                  <c:v>SUBDIRECCION DE INVESTIGACION CIENTIFICA</c:v>
                </c:pt>
                <c:pt idx="11">
                  <c:v>SUBDIRECCION ADMINISTRATIVA Y FINANCIERA</c:v>
                </c:pt>
                <c:pt idx="12">
                  <c:v>REGIONAL BOGOTA</c:v>
                </c:pt>
                <c:pt idx="13">
                  <c:v>REGIONAL NOROCCIDENTE</c:v>
                </c:pt>
                <c:pt idx="14">
                  <c:v>REGIONAL NORORIENTE</c:v>
                </c:pt>
                <c:pt idx="15">
                  <c:v>REGIONAL NORTE</c:v>
                </c:pt>
                <c:pt idx="16">
                  <c:v>REGIONAL OCCIDENTE</c:v>
                </c:pt>
                <c:pt idx="17">
                  <c:v>REGIONAL ORIENTE</c:v>
                </c:pt>
                <c:pt idx="18">
                  <c:v>REGIONAL SUR</c:v>
                </c:pt>
                <c:pt idx="19">
                  <c:v>REGIONAL SUROCCIDENTE</c:v>
                </c:pt>
              </c:strCache>
            </c:strRef>
          </c:cat>
          <c:val>
            <c:numRef>
              <c:f>Reclamos!$C$7:$C$26</c:f>
              <c:numCache>
                <c:formatCode>General</c:formatCode>
                <c:ptCount val="20"/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7C-484D-A283-726B31220E58}"/>
            </c:ext>
          </c:extLst>
        </c:ser>
        <c:ser>
          <c:idx val="1"/>
          <c:order val="1"/>
          <c:tx>
            <c:strRef>
              <c:f>Reclamos!$D$6</c:f>
              <c:strCache>
                <c:ptCount val="1"/>
                <c:pt idx="0">
                  <c:v>Demora Resultados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Reclamos!$B$7:$B$26</c:f>
              <c:strCache>
                <c:ptCount val="20"/>
                <c:pt idx="0">
                  <c:v>DIRECCION GENERAL </c:v>
                </c:pt>
                <c:pt idx="1">
                  <c:v>OFICINA JURIDICA</c:v>
                </c:pt>
                <c:pt idx="2">
                  <c:v>OFICINA DE PLANEACION</c:v>
                </c:pt>
                <c:pt idx="3">
                  <c:v>OFICINA DE CONTROL INTERNO </c:v>
                </c:pt>
                <c:pt idx="4">
                  <c:v>OFICINA DE CONTROL INTERNO DISCIPLINARIO</c:v>
                </c:pt>
                <c:pt idx="5">
                  <c:v>GRUPO NAL DE COMUNICACIONES Y SERVICIO AL CIUDADANO</c:v>
                </c:pt>
                <c:pt idx="6">
                  <c:v>GRUPO NAL DE TEC DE INFORMACION Y COMUNICACIONES</c:v>
                </c:pt>
                <c:pt idx="7">
                  <c:v>SECRETARIA GENERAL</c:v>
                </c:pt>
                <c:pt idx="8">
                  <c:v>OFICINA DE PERSONAL</c:v>
                </c:pt>
                <c:pt idx="9">
                  <c:v>SUBDIRECCION DE SERVICIOS FORENSES</c:v>
                </c:pt>
                <c:pt idx="10">
                  <c:v>SUBDIRECCION DE INVESTIGACION CIENTIFICA</c:v>
                </c:pt>
                <c:pt idx="11">
                  <c:v>SUBDIRECCION ADMINISTRATIVA Y FINANCIERA</c:v>
                </c:pt>
                <c:pt idx="12">
                  <c:v>REGIONAL BOGOTA</c:v>
                </c:pt>
                <c:pt idx="13">
                  <c:v>REGIONAL NOROCCIDENTE</c:v>
                </c:pt>
                <c:pt idx="14">
                  <c:v>REGIONAL NORORIENTE</c:v>
                </c:pt>
                <c:pt idx="15">
                  <c:v>REGIONAL NORTE</c:v>
                </c:pt>
                <c:pt idx="16">
                  <c:v>REGIONAL OCCIDENTE</c:v>
                </c:pt>
                <c:pt idx="17">
                  <c:v>REGIONAL ORIENTE</c:v>
                </c:pt>
                <c:pt idx="18">
                  <c:v>REGIONAL SUR</c:v>
                </c:pt>
                <c:pt idx="19">
                  <c:v>REGIONAL SUROCCIDENTE</c:v>
                </c:pt>
              </c:strCache>
            </c:strRef>
          </c:cat>
          <c:val>
            <c:numRef>
              <c:f>Reclamos!$D$7:$D$26</c:f>
              <c:numCache>
                <c:formatCode>General</c:formatCode>
                <c:ptCount val="20"/>
                <c:pt idx="9">
                  <c:v>1</c:v>
                </c:pt>
                <c:pt idx="1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7C-484D-A283-726B31220E58}"/>
            </c:ext>
          </c:extLst>
        </c:ser>
        <c:ser>
          <c:idx val="2"/>
          <c:order val="2"/>
          <c:tx>
            <c:strRef>
              <c:f>Reclamos!$E$6</c:f>
              <c:strCache>
                <c:ptCount val="1"/>
                <c:pt idx="0">
                  <c:v>Traslado a Otra Entidad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Reclamos!$B$7:$B$26</c:f>
              <c:strCache>
                <c:ptCount val="20"/>
                <c:pt idx="0">
                  <c:v>DIRECCION GENERAL </c:v>
                </c:pt>
                <c:pt idx="1">
                  <c:v>OFICINA JURIDICA</c:v>
                </c:pt>
                <c:pt idx="2">
                  <c:v>OFICINA DE PLANEACION</c:v>
                </c:pt>
                <c:pt idx="3">
                  <c:v>OFICINA DE CONTROL INTERNO </c:v>
                </c:pt>
                <c:pt idx="4">
                  <c:v>OFICINA DE CONTROL INTERNO DISCIPLINARIO</c:v>
                </c:pt>
                <c:pt idx="5">
                  <c:v>GRUPO NAL DE COMUNICACIONES Y SERVICIO AL CIUDADANO</c:v>
                </c:pt>
                <c:pt idx="6">
                  <c:v>GRUPO NAL DE TEC DE INFORMACION Y COMUNICACIONES</c:v>
                </c:pt>
                <c:pt idx="7">
                  <c:v>SECRETARIA GENERAL</c:v>
                </c:pt>
                <c:pt idx="8">
                  <c:v>OFICINA DE PERSONAL</c:v>
                </c:pt>
                <c:pt idx="9">
                  <c:v>SUBDIRECCION DE SERVICIOS FORENSES</c:v>
                </c:pt>
                <c:pt idx="10">
                  <c:v>SUBDIRECCION DE INVESTIGACION CIENTIFICA</c:v>
                </c:pt>
                <c:pt idx="11">
                  <c:v>SUBDIRECCION ADMINISTRATIVA Y FINANCIERA</c:v>
                </c:pt>
                <c:pt idx="12">
                  <c:v>REGIONAL BOGOTA</c:v>
                </c:pt>
                <c:pt idx="13">
                  <c:v>REGIONAL NOROCCIDENTE</c:v>
                </c:pt>
                <c:pt idx="14">
                  <c:v>REGIONAL NORORIENTE</c:v>
                </c:pt>
                <c:pt idx="15">
                  <c:v>REGIONAL NORTE</c:v>
                </c:pt>
                <c:pt idx="16">
                  <c:v>REGIONAL OCCIDENTE</c:v>
                </c:pt>
                <c:pt idx="17">
                  <c:v>REGIONAL ORIENTE</c:v>
                </c:pt>
                <c:pt idx="18">
                  <c:v>REGIONAL SUR</c:v>
                </c:pt>
                <c:pt idx="19">
                  <c:v>REGIONAL SUROCCIDENTE</c:v>
                </c:pt>
              </c:strCache>
            </c:strRef>
          </c:cat>
          <c:val>
            <c:numRef>
              <c:f>Reclamos!$E$7:$E$26</c:f>
              <c:numCache>
                <c:formatCode>General</c:formatCode>
                <c:ptCount val="20"/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A7C-484D-A283-726B31220E58}"/>
            </c:ext>
          </c:extLst>
        </c:ser>
        <c:ser>
          <c:idx val="3"/>
          <c:order val="3"/>
          <c:tx>
            <c:strRef>
              <c:f>Reclamos!$F$6</c:f>
              <c:strCache>
                <c:ptCount val="1"/>
                <c:pt idx="0">
                  <c:v>Falta de Personal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Reclamos!$B$7:$B$26</c:f>
              <c:strCache>
                <c:ptCount val="20"/>
                <c:pt idx="0">
                  <c:v>DIRECCION GENERAL </c:v>
                </c:pt>
                <c:pt idx="1">
                  <c:v>OFICINA JURIDICA</c:v>
                </c:pt>
                <c:pt idx="2">
                  <c:v>OFICINA DE PLANEACION</c:v>
                </c:pt>
                <c:pt idx="3">
                  <c:v>OFICINA DE CONTROL INTERNO </c:v>
                </c:pt>
                <c:pt idx="4">
                  <c:v>OFICINA DE CONTROL INTERNO DISCIPLINARIO</c:v>
                </c:pt>
                <c:pt idx="5">
                  <c:v>GRUPO NAL DE COMUNICACIONES Y SERVICIO AL CIUDADANO</c:v>
                </c:pt>
                <c:pt idx="6">
                  <c:v>GRUPO NAL DE TEC DE INFORMACION Y COMUNICACIONES</c:v>
                </c:pt>
                <c:pt idx="7">
                  <c:v>SECRETARIA GENERAL</c:v>
                </c:pt>
                <c:pt idx="8">
                  <c:v>OFICINA DE PERSONAL</c:v>
                </c:pt>
                <c:pt idx="9">
                  <c:v>SUBDIRECCION DE SERVICIOS FORENSES</c:v>
                </c:pt>
                <c:pt idx="10">
                  <c:v>SUBDIRECCION DE INVESTIGACION CIENTIFICA</c:v>
                </c:pt>
                <c:pt idx="11">
                  <c:v>SUBDIRECCION ADMINISTRATIVA Y FINANCIERA</c:v>
                </c:pt>
                <c:pt idx="12">
                  <c:v>REGIONAL BOGOTA</c:v>
                </c:pt>
                <c:pt idx="13">
                  <c:v>REGIONAL NOROCCIDENTE</c:v>
                </c:pt>
                <c:pt idx="14">
                  <c:v>REGIONAL NORORIENTE</c:v>
                </c:pt>
                <c:pt idx="15">
                  <c:v>REGIONAL NORTE</c:v>
                </c:pt>
                <c:pt idx="16">
                  <c:v>REGIONAL OCCIDENTE</c:v>
                </c:pt>
                <c:pt idx="17">
                  <c:v>REGIONAL ORIENTE</c:v>
                </c:pt>
                <c:pt idx="18">
                  <c:v>REGIONAL SUR</c:v>
                </c:pt>
                <c:pt idx="19">
                  <c:v>REGIONAL SUROCCIDENTE</c:v>
                </c:pt>
              </c:strCache>
            </c:strRef>
          </c:cat>
          <c:val>
            <c:numRef>
              <c:f>Reclamos!$F$7:$F$26</c:f>
              <c:numCache>
                <c:formatCode>General</c:formatCode>
                <c:ptCount val="20"/>
                <c:pt idx="1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A7C-484D-A283-726B31220E58}"/>
            </c:ext>
          </c:extLst>
        </c:ser>
        <c:ser>
          <c:idx val="4"/>
          <c:order val="4"/>
          <c:tx>
            <c:strRef>
              <c:f>Reclamos!$G$6</c:f>
              <c:strCache>
                <c:ptCount val="1"/>
                <c:pt idx="0">
                  <c:v>Falta Mantenimiento Fisico.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Reclamos!$B$7:$B$26</c:f>
              <c:strCache>
                <c:ptCount val="20"/>
                <c:pt idx="0">
                  <c:v>DIRECCION GENERAL </c:v>
                </c:pt>
                <c:pt idx="1">
                  <c:v>OFICINA JURIDICA</c:v>
                </c:pt>
                <c:pt idx="2">
                  <c:v>OFICINA DE PLANEACION</c:v>
                </c:pt>
                <c:pt idx="3">
                  <c:v>OFICINA DE CONTROL INTERNO </c:v>
                </c:pt>
                <c:pt idx="4">
                  <c:v>OFICINA DE CONTROL INTERNO DISCIPLINARIO</c:v>
                </c:pt>
                <c:pt idx="5">
                  <c:v>GRUPO NAL DE COMUNICACIONES Y SERVICIO AL CIUDADANO</c:v>
                </c:pt>
                <c:pt idx="6">
                  <c:v>GRUPO NAL DE TEC DE INFORMACION Y COMUNICACIONES</c:v>
                </c:pt>
                <c:pt idx="7">
                  <c:v>SECRETARIA GENERAL</c:v>
                </c:pt>
                <c:pt idx="8">
                  <c:v>OFICINA DE PERSONAL</c:v>
                </c:pt>
                <c:pt idx="9">
                  <c:v>SUBDIRECCION DE SERVICIOS FORENSES</c:v>
                </c:pt>
                <c:pt idx="10">
                  <c:v>SUBDIRECCION DE INVESTIGACION CIENTIFICA</c:v>
                </c:pt>
                <c:pt idx="11">
                  <c:v>SUBDIRECCION ADMINISTRATIVA Y FINANCIERA</c:v>
                </c:pt>
                <c:pt idx="12">
                  <c:v>REGIONAL BOGOTA</c:v>
                </c:pt>
                <c:pt idx="13">
                  <c:v>REGIONAL NOROCCIDENTE</c:v>
                </c:pt>
                <c:pt idx="14">
                  <c:v>REGIONAL NORORIENTE</c:v>
                </c:pt>
                <c:pt idx="15">
                  <c:v>REGIONAL NORTE</c:v>
                </c:pt>
                <c:pt idx="16">
                  <c:v>REGIONAL OCCIDENTE</c:v>
                </c:pt>
                <c:pt idx="17">
                  <c:v>REGIONAL ORIENTE</c:v>
                </c:pt>
                <c:pt idx="18">
                  <c:v>REGIONAL SUR</c:v>
                </c:pt>
                <c:pt idx="19">
                  <c:v>REGIONAL SUROCCIDENTE</c:v>
                </c:pt>
              </c:strCache>
            </c:strRef>
          </c:cat>
          <c:val>
            <c:numRef>
              <c:f>Reclamos!$G$7:$G$26</c:f>
              <c:numCache>
                <c:formatCode>General</c:formatCode>
                <c:ptCount val="20"/>
              </c:numCache>
            </c:numRef>
          </c:val>
          <c:extLst>
            <c:ext xmlns:c16="http://schemas.microsoft.com/office/drawing/2014/chart" uri="{C3380CC4-5D6E-409C-BE32-E72D297353CC}">
              <c16:uniqueId val="{00000004-4A7C-484D-A283-726B31220E58}"/>
            </c:ext>
          </c:extLst>
        </c:ser>
        <c:ser>
          <c:idx val="5"/>
          <c:order val="5"/>
          <c:tx>
            <c:strRef>
              <c:f>Reclamos!$H$6</c:f>
              <c:strCache>
                <c:ptCount val="1"/>
                <c:pt idx="0">
                  <c:v> Cita Medico Legal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Reclamos!$B$7:$B$26</c:f>
              <c:strCache>
                <c:ptCount val="20"/>
                <c:pt idx="0">
                  <c:v>DIRECCION GENERAL </c:v>
                </c:pt>
                <c:pt idx="1">
                  <c:v>OFICINA JURIDICA</c:v>
                </c:pt>
                <c:pt idx="2">
                  <c:v>OFICINA DE PLANEACION</c:v>
                </c:pt>
                <c:pt idx="3">
                  <c:v>OFICINA DE CONTROL INTERNO </c:v>
                </c:pt>
                <c:pt idx="4">
                  <c:v>OFICINA DE CONTROL INTERNO DISCIPLINARIO</c:v>
                </c:pt>
                <c:pt idx="5">
                  <c:v>GRUPO NAL DE COMUNICACIONES Y SERVICIO AL CIUDADANO</c:v>
                </c:pt>
                <c:pt idx="6">
                  <c:v>GRUPO NAL DE TEC DE INFORMACION Y COMUNICACIONES</c:v>
                </c:pt>
                <c:pt idx="7">
                  <c:v>SECRETARIA GENERAL</c:v>
                </c:pt>
                <c:pt idx="8">
                  <c:v>OFICINA DE PERSONAL</c:v>
                </c:pt>
                <c:pt idx="9">
                  <c:v>SUBDIRECCION DE SERVICIOS FORENSES</c:v>
                </c:pt>
                <c:pt idx="10">
                  <c:v>SUBDIRECCION DE INVESTIGACION CIENTIFICA</c:v>
                </c:pt>
                <c:pt idx="11">
                  <c:v>SUBDIRECCION ADMINISTRATIVA Y FINANCIERA</c:v>
                </c:pt>
                <c:pt idx="12">
                  <c:v>REGIONAL BOGOTA</c:v>
                </c:pt>
                <c:pt idx="13">
                  <c:v>REGIONAL NOROCCIDENTE</c:v>
                </c:pt>
                <c:pt idx="14">
                  <c:v>REGIONAL NORORIENTE</c:v>
                </c:pt>
                <c:pt idx="15">
                  <c:v>REGIONAL NORTE</c:v>
                </c:pt>
                <c:pt idx="16">
                  <c:v>REGIONAL OCCIDENTE</c:v>
                </c:pt>
                <c:pt idx="17">
                  <c:v>REGIONAL ORIENTE</c:v>
                </c:pt>
                <c:pt idx="18">
                  <c:v>REGIONAL SUR</c:v>
                </c:pt>
                <c:pt idx="19">
                  <c:v>REGIONAL SUROCCIDENTE</c:v>
                </c:pt>
              </c:strCache>
            </c:strRef>
          </c:cat>
          <c:val>
            <c:numRef>
              <c:f>Reclamos!$H$7:$H$26</c:f>
              <c:numCache>
                <c:formatCode>General</c:formatCode>
                <c:ptCount val="20"/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A7C-484D-A283-726B31220E58}"/>
            </c:ext>
          </c:extLst>
        </c:ser>
        <c:ser>
          <c:idx val="6"/>
          <c:order val="6"/>
          <c:tx>
            <c:strRef>
              <c:f>Reclamos!$I$6</c:f>
              <c:strCache>
                <c:ptCount val="1"/>
                <c:pt idx="0">
                  <c:v>Entre Funcionarios INMLCF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Reclamos!$B$7:$B$26</c:f>
              <c:strCache>
                <c:ptCount val="20"/>
                <c:pt idx="0">
                  <c:v>DIRECCION GENERAL </c:v>
                </c:pt>
                <c:pt idx="1">
                  <c:v>OFICINA JURIDICA</c:v>
                </c:pt>
                <c:pt idx="2">
                  <c:v>OFICINA DE PLANEACION</c:v>
                </c:pt>
                <c:pt idx="3">
                  <c:v>OFICINA DE CONTROL INTERNO </c:v>
                </c:pt>
                <c:pt idx="4">
                  <c:v>OFICINA DE CONTROL INTERNO DISCIPLINARIO</c:v>
                </c:pt>
                <c:pt idx="5">
                  <c:v>GRUPO NAL DE COMUNICACIONES Y SERVICIO AL CIUDADANO</c:v>
                </c:pt>
                <c:pt idx="6">
                  <c:v>GRUPO NAL DE TEC DE INFORMACION Y COMUNICACIONES</c:v>
                </c:pt>
                <c:pt idx="7">
                  <c:v>SECRETARIA GENERAL</c:v>
                </c:pt>
                <c:pt idx="8">
                  <c:v>OFICINA DE PERSONAL</c:v>
                </c:pt>
                <c:pt idx="9">
                  <c:v>SUBDIRECCION DE SERVICIOS FORENSES</c:v>
                </c:pt>
                <c:pt idx="10">
                  <c:v>SUBDIRECCION DE INVESTIGACION CIENTIFICA</c:v>
                </c:pt>
                <c:pt idx="11">
                  <c:v>SUBDIRECCION ADMINISTRATIVA Y FINANCIERA</c:v>
                </c:pt>
                <c:pt idx="12">
                  <c:v>REGIONAL BOGOTA</c:v>
                </c:pt>
                <c:pt idx="13">
                  <c:v>REGIONAL NOROCCIDENTE</c:v>
                </c:pt>
                <c:pt idx="14">
                  <c:v>REGIONAL NORORIENTE</c:v>
                </c:pt>
                <c:pt idx="15">
                  <c:v>REGIONAL NORTE</c:v>
                </c:pt>
                <c:pt idx="16">
                  <c:v>REGIONAL OCCIDENTE</c:v>
                </c:pt>
                <c:pt idx="17">
                  <c:v>REGIONAL ORIENTE</c:v>
                </c:pt>
                <c:pt idx="18">
                  <c:v>REGIONAL SUR</c:v>
                </c:pt>
                <c:pt idx="19">
                  <c:v>REGIONAL SUROCCIDENTE</c:v>
                </c:pt>
              </c:strCache>
            </c:strRef>
          </c:cat>
          <c:val>
            <c:numRef>
              <c:f>Reclamos!$I$7:$I$26</c:f>
              <c:numCache>
                <c:formatCode>General</c:formatCode>
                <c:ptCount val="20"/>
              </c:numCache>
            </c:numRef>
          </c:val>
          <c:extLst>
            <c:ext xmlns:c16="http://schemas.microsoft.com/office/drawing/2014/chart" uri="{C3380CC4-5D6E-409C-BE32-E72D297353CC}">
              <c16:uniqueId val="{00000006-4A7C-484D-A283-726B31220E5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90"/>
        <c:axId val="427923688"/>
        <c:axId val="427922120"/>
      </c:barChart>
      <c:catAx>
        <c:axId val="4279236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27922120"/>
        <c:crosses val="autoZero"/>
        <c:auto val="1"/>
        <c:lblAlgn val="ctr"/>
        <c:lblOffset val="100"/>
        <c:noMultiLvlLbl val="0"/>
      </c:catAx>
      <c:valAx>
        <c:axId val="4279221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27923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/>
              <a:t>INSTITUTO NACIONAL DE MEDICINA LEGAL Y CIENCIAS FORENSES</a:t>
            </a:r>
            <a:endParaRPr lang="es-CO" sz="1000"/>
          </a:p>
          <a:p>
            <a:pPr>
              <a:defRPr/>
            </a:pPr>
            <a:r>
              <a:rPr lang="en-US" sz="1000"/>
              <a:t>GRUPO NACIONAL DE COMUNICACIONES U SERVICIO AL CIUDADANO</a:t>
            </a:r>
            <a:endParaRPr lang="es-CO" sz="1000"/>
          </a:p>
          <a:p>
            <a:pPr>
              <a:defRPr/>
            </a:pPr>
            <a:r>
              <a:rPr lang="en-US" sz="1000"/>
              <a:t>REPORTE CUARTO TRIMESTRE DE 2018</a:t>
            </a:r>
            <a:endParaRPr lang="es-CO" sz="1000"/>
          </a:p>
          <a:p>
            <a:pPr>
              <a:defRPr/>
            </a:pPr>
            <a:r>
              <a:rPr lang="en-US" sz="1000"/>
              <a:t>SOLICITUD DE INFORMACION</a:t>
            </a:r>
            <a:endParaRPr lang="es-CO" sz="1000"/>
          </a:p>
        </c:rich>
      </c:tx>
      <c:layout>
        <c:manualLayout>
          <c:xMode val="edge"/>
          <c:yMode val="edge"/>
          <c:x val="0.29495384268040409"/>
          <c:y val="1.42095914742451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23160474470027689"/>
          <c:y val="0.12202964007344302"/>
          <c:w val="0.72199533393767368"/>
          <c:h val="0.6914417047780218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'Solicitud Informacion'!$B$7</c:f>
              <c:strCache>
                <c:ptCount val="1"/>
                <c:pt idx="0">
                  <c:v>DIRECCION GENERAL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'Solicitud Informacion'!$C$6:$L$6</c:f>
              <c:strCache>
                <c:ptCount val="10"/>
                <c:pt idx="0">
                  <c:v>ACCESO A TRAMITES</c:v>
                </c:pt>
                <c:pt idx="1">
                  <c:v>CERTIFICADOS DE NECROPSIAS</c:v>
                </c:pt>
                <c:pt idx="2">
                  <c:v>INFORMACIÓN SOBRE EXÁMENES MÉDICOS</c:v>
                </c:pt>
                <c:pt idx="3">
                  <c:v>INFORMACIÓN SOBRE PERSONA DESAPARECIDAS</c:v>
                </c:pt>
                <c:pt idx="4">
                  <c:v>INFORMACIÓN SOBRE PERSONA FALLECIDAS</c:v>
                </c:pt>
                <c:pt idx="5">
                  <c:v>PORTAFOLIOS DE SERVICIOS</c:v>
                </c:pt>
                <c:pt idx="6">
                  <c:v>INFORMACIÓN SOBRE PRUEBAS DE ADN</c:v>
                </c:pt>
                <c:pt idx="7">
                  <c:v>OTROS</c:v>
                </c:pt>
                <c:pt idx="8">
                  <c:v>SOLICITUD ACCESO A INFORMACIÓN PÚBLICA</c:v>
                </c:pt>
                <c:pt idx="9">
                  <c:v>SOLICITUD DE DATOS ABIERTOS O ESTADÍSTICOS</c:v>
                </c:pt>
              </c:strCache>
            </c:strRef>
          </c:cat>
          <c:val>
            <c:numRef>
              <c:f>'Solicitud Informacion'!$C$7:$L$7</c:f>
              <c:numCache>
                <c:formatCode>General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00-29A4-4C6A-AD24-61C1E892A3B5}"/>
            </c:ext>
          </c:extLst>
        </c:ser>
        <c:ser>
          <c:idx val="1"/>
          <c:order val="1"/>
          <c:tx>
            <c:strRef>
              <c:f>'Solicitud Informacion'!$B$8</c:f>
              <c:strCache>
                <c:ptCount val="1"/>
                <c:pt idx="0">
                  <c:v>OFICINA JURIDICA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'Solicitud Informacion'!$C$6:$L$6</c:f>
              <c:strCache>
                <c:ptCount val="10"/>
                <c:pt idx="0">
                  <c:v>ACCESO A TRAMITES</c:v>
                </c:pt>
                <c:pt idx="1">
                  <c:v>CERTIFICADOS DE NECROPSIAS</c:v>
                </c:pt>
                <c:pt idx="2">
                  <c:v>INFORMACIÓN SOBRE EXÁMENES MÉDICOS</c:v>
                </c:pt>
                <c:pt idx="3">
                  <c:v>INFORMACIÓN SOBRE PERSONA DESAPARECIDAS</c:v>
                </c:pt>
                <c:pt idx="4">
                  <c:v>INFORMACIÓN SOBRE PERSONA FALLECIDAS</c:v>
                </c:pt>
                <c:pt idx="5">
                  <c:v>PORTAFOLIOS DE SERVICIOS</c:v>
                </c:pt>
                <c:pt idx="6">
                  <c:v>INFORMACIÓN SOBRE PRUEBAS DE ADN</c:v>
                </c:pt>
                <c:pt idx="7">
                  <c:v>OTROS</c:v>
                </c:pt>
                <c:pt idx="8">
                  <c:v>SOLICITUD ACCESO A INFORMACIÓN PÚBLICA</c:v>
                </c:pt>
                <c:pt idx="9">
                  <c:v>SOLICITUD DE DATOS ABIERTOS O ESTADÍSTICOS</c:v>
                </c:pt>
              </c:strCache>
            </c:strRef>
          </c:cat>
          <c:val>
            <c:numRef>
              <c:f>'Solicitud Informacion'!$C$8:$L$8</c:f>
              <c:numCache>
                <c:formatCode>General</c:formatCode>
                <c:ptCount val="10"/>
                <c:pt idx="7">
                  <c:v>3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A4-4C6A-AD24-61C1E892A3B5}"/>
            </c:ext>
          </c:extLst>
        </c:ser>
        <c:ser>
          <c:idx val="2"/>
          <c:order val="2"/>
          <c:tx>
            <c:strRef>
              <c:f>'Solicitud Informacion'!$B$9</c:f>
              <c:strCache>
                <c:ptCount val="1"/>
                <c:pt idx="0">
                  <c:v>OFICINA DE PLANEACION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'Solicitud Informacion'!$C$6:$L$6</c:f>
              <c:strCache>
                <c:ptCount val="10"/>
                <c:pt idx="0">
                  <c:v>ACCESO A TRAMITES</c:v>
                </c:pt>
                <c:pt idx="1">
                  <c:v>CERTIFICADOS DE NECROPSIAS</c:v>
                </c:pt>
                <c:pt idx="2">
                  <c:v>INFORMACIÓN SOBRE EXÁMENES MÉDICOS</c:v>
                </c:pt>
                <c:pt idx="3">
                  <c:v>INFORMACIÓN SOBRE PERSONA DESAPARECIDAS</c:v>
                </c:pt>
                <c:pt idx="4">
                  <c:v>INFORMACIÓN SOBRE PERSONA FALLECIDAS</c:v>
                </c:pt>
                <c:pt idx="5">
                  <c:v>PORTAFOLIOS DE SERVICIOS</c:v>
                </c:pt>
                <c:pt idx="6">
                  <c:v>INFORMACIÓN SOBRE PRUEBAS DE ADN</c:v>
                </c:pt>
                <c:pt idx="7">
                  <c:v>OTROS</c:v>
                </c:pt>
                <c:pt idx="8">
                  <c:v>SOLICITUD ACCESO A INFORMACIÓN PÚBLICA</c:v>
                </c:pt>
                <c:pt idx="9">
                  <c:v>SOLICITUD DE DATOS ABIERTOS O ESTADÍSTICOS</c:v>
                </c:pt>
              </c:strCache>
            </c:strRef>
          </c:cat>
          <c:val>
            <c:numRef>
              <c:f>'Solicitud Informacion'!$C$9:$L$9</c:f>
              <c:numCache>
                <c:formatCode>General</c:formatCode>
                <c:ptCount val="10"/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9A4-4C6A-AD24-61C1E892A3B5}"/>
            </c:ext>
          </c:extLst>
        </c:ser>
        <c:ser>
          <c:idx val="3"/>
          <c:order val="3"/>
          <c:tx>
            <c:strRef>
              <c:f>'Solicitud Informacion'!$B$10</c:f>
              <c:strCache>
                <c:ptCount val="1"/>
                <c:pt idx="0">
                  <c:v>OFICINA DE CONTROL INTERNO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'Solicitud Informacion'!$C$6:$L$6</c:f>
              <c:strCache>
                <c:ptCount val="10"/>
                <c:pt idx="0">
                  <c:v>ACCESO A TRAMITES</c:v>
                </c:pt>
                <c:pt idx="1">
                  <c:v>CERTIFICADOS DE NECROPSIAS</c:v>
                </c:pt>
                <c:pt idx="2">
                  <c:v>INFORMACIÓN SOBRE EXÁMENES MÉDICOS</c:v>
                </c:pt>
                <c:pt idx="3">
                  <c:v>INFORMACIÓN SOBRE PERSONA DESAPARECIDAS</c:v>
                </c:pt>
                <c:pt idx="4">
                  <c:v>INFORMACIÓN SOBRE PERSONA FALLECIDAS</c:v>
                </c:pt>
                <c:pt idx="5">
                  <c:v>PORTAFOLIOS DE SERVICIOS</c:v>
                </c:pt>
                <c:pt idx="6">
                  <c:v>INFORMACIÓN SOBRE PRUEBAS DE ADN</c:v>
                </c:pt>
                <c:pt idx="7">
                  <c:v>OTROS</c:v>
                </c:pt>
                <c:pt idx="8">
                  <c:v>SOLICITUD ACCESO A INFORMACIÓN PÚBLICA</c:v>
                </c:pt>
                <c:pt idx="9">
                  <c:v>SOLICITUD DE DATOS ABIERTOS O ESTADÍSTICOS</c:v>
                </c:pt>
              </c:strCache>
            </c:strRef>
          </c:cat>
          <c:val>
            <c:numRef>
              <c:f>'Solicitud Informacion'!$C$10:$L$10</c:f>
              <c:numCache>
                <c:formatCode>General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03-29A4-4C6A-AD24-61C1E892A3B5}"/>
            </c:ext>
          </c:extLst>
        </c:ser>
        <c:ser>
          <c:idx val="4"/>
          <c:order val="4"/>
          <c:tx>
            <c:strRef>
              <c:f>'Solicitud Informacion'!$B$11</c:f>
              <c:strCache>
                <c:ptCount val="1"/>
                <c:pt idx="0">
                  <c:v>OFICINA DE CONTROL INTERNO DISCIPLINARIO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'Solicitud Informacion'!$C$6:$L$6</c:f>
              <c:strCache>
                <c:ptCount val="10"/>
                <c:pt idx="0">
                  <c:v>ACCESO A TRAMITES</c:v>
                </c:pt>
                <c:pt idx="1">
                  <c:v>CERTIFICADOS DE NECROPSIAS</c:v>
                </c:pt>
                <c:pt idx="2">
                  <c:v>INFORMACIÓN SOBRE EXÁMENES MÉDICOS</c:v>
                </c:pt>
                <c:pt idx="3">
                  <c:v>INFORMACIÓN SOBRE PERSONA DESAPARECIDAS</c:v>
                </c:pt>
                <c:pt idx="4">
                  <c:v>INFORMACIÓN SOBRE PERSONA FALLECIDAS</c:v>
                </c:pt>
                <c:pt idx="5">
                  <c:v>PORTAFOLIOS DE SERVICIOS</c:v>
                </c:pt>
                <c:pt idx="6">
                  <c:v>INFORMACIÓN SOBRE PRUEBAS DE ADN</c:v>
                </c:pt>
                <c:pt idx="7">
                  <c:v>OTROS</c:v>
                </c:pt>
                <c:pt idx="8">
                  <c:v>SOLICITUD ACCESO A INFORMACIÓN PÚBLICA</c:v>
                </c:pt>
                <c:pt idx="9">
                  <c:v>SOLICITUD DE DATOS ABIERTOS O ESTADÍSTICOS</c:v>
                </c:pt>
              </c:strCache>
            </c:strRef>
          </c:cat>
          <c:val>
            <c:numRef>
              <c:f>'Solicitud Informacion'!$C$11:$L$11</c:f>
              <c:numCache>
                <c:formatCode>General</c:formatCode>
                <c:ptCount val="10"/>
                <c:pt idx="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9A4-4C6A-AD24-61C1E892A3B5}"/>
            </c:ext>
          </c:extLst>
        </c:ser>
        <c:ser>
          <c:idx val="5"/>
          <c:order val="5"/>
          <c:tx>
            <c:strRef>
              <c:f>'Solicitud Informacion'!$B$12</c:f>
              <c:strCache>
                <c:ptCount val="1"/>
                <c:pt idx="0">
                  <c:v>GRUPO NAL DE COMUNICACIONES Y SERVICIO AL CIUDADANO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'Solicitud Informacion'!$C$6:$L$6</c:f>
              <c:strCache>
                <c:ptCount val="10"/>
                <c:pt idx="0">
                  <c:v>ACCESO A TRAMITES</c:v>
                </c:pt>
                <c:pt idx="1">
                  <c:v>CERTIFICADOS DE NECROPSIAS</c:v>
                </c:pt>
                <c:pt idx="2">
                  <c:v>INFORMACIÓN SOBRE EXÁMENES MÉDICOS</c:v>
                </c:pt>
                <c:pt idx="3">
                  <c:v>INFORMACIÓN SOBRE PERSONA DESAPARECIDAS</c:v>
                </c:pt>
                <c:pt idx="4">
                  <c:v>INFORMACIÓN SOBRE PERSONA FALLECIDAS</c:v>
                </c:pt>
                <c:pt idx="5">
                  <c:v>PORTAFOLIOS DE SERVICIOS</c:v>
                </c:pt>
                <c:pt idx="6">
                  <c:v>INFORMACIÓN SOBRE PRUEBAS DE ADN</c:v>
                </c:pt>
                <c:pt idx="7">
                  <c:v>OTROS</c:v>
                </c:pt>
                <c:pt idx="8">
                  <c:v>SOLICITUD ACCESO A INFORMACIÓN PÚBLICA</c:v>
                </c:pt>
                <c:pt idx="9">
                  <c:v>SOLICITUD DE DATOS ABIERTOS O ESTADÍSTICOS</c:v>
                </c:pt>
              </c:strCache>
            </c:strRef>
          </c:cat>
          <c:val>
            <c:numRef>
              <c:f>'Solicitud Informacion'!$C$12:$L$12</c:f>
              <c:numCache>
                <c:formatCode>General</c:formatCode>
                <c:ptCount val="10"/>
                <c:pt idx="0">
                  <c:v>22</c:v>
                </c:pt>
                <c:pt idx="1">
                  <c:v>31</c:v>
                </c:pt>
                <c:pt idx="2">
                  <c:v>4</c:v>
                </c:pt>
                <c:pt idx="3">
                  <c:v>22</c:v>
                </c:pt>
                <c:pt idx="4">
                  <c:v>3</c:v>
                </c:pt>
                <c:pt idx="7">
                  <c:v>5</c:v>
                </c:pt>
                <c:pt idx="8">
                  <c:v>10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9A4-4C6A-AD24-61C1E892A3B5}"/>
            </c:ext>
          </c:extLst>
        </c:ser>
        <c:ser>
          <c:idx val="6"/>
          <c:order val="6"/>
          <c:tx>
            <c:strRef>
              <c:f>'Solicitud Informacion'!$B$13</c:f>
              <c:strCache>
                <c:ptCount val="1"/>
                <c:pt idx="0">
                  <c:v>GRUPO NAL DE TEC DE INFORMACION Y COMUNICACIONES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'Solicitud Informacion'!$C$6:$L$6</c:f>
              <c:strCache>
                <c:ptCount val="10"/>
                <c:pt idx="0">
                  <c:v>ACCESO A TRAMITES</c:v>
                </c:pt>
                <c:pt idx="1">
                  <c:v>CERTIFICADOS DE NECROPSIAS</c:v>
                </c:pt>
                <c:pt idx="2">
                  <c:v>INFORMACIÓN SOBRE EXÁMENES MÉDICOS</c:v>
                </c:pt>
                <c:pt idx="3">
                  <c:v>INFORMACIÓN SOBRE PERSONA DESAPARECIDAS</c:v>
                </c:pt>
                <c:pt idx="4">
                  <c:v>INFORMACIÓN SOBRE PERSONA FALLECIDAS</c:v>
                </c:pt>
                <c:pt idx="5">
                  <c:v>PORTAFOLIOS DE SERVICIOS</c:v>
                </c:pt>
                <c:pt idx="6">
                  <c:v>INFORMACIÓN SOBRE PRUEBAS DE ADN</c:v>
                </c:pt>
                <c:pt idx="7">
                  <c:v>OTROS</c:v>
                </c:pt>
                <c:pt idx="8">
                  <c:v>SOLICITUD ACCESO A INFORMACIÓN PÚBLICA</c:v>
                </c:pt>
                <c:pt idx="9">
                  <c:v>SOLICITUD DE DATOS ABIERTOS O ESTADÍSTICOS</c:v>
                </c:pt>
              </c:strCache>
            </c:strRef>
          </c:cat>
          <c:val>
            <c:numRef>
              <c:f>'Solicitud Informacion'!$C$13:$L$13</c:f>
              <c:numCache>
                <c:formatCode>General</c:formatCode>
                <c:ptCount val="10"/>
                <c:pt idx="0">
                  <c:v>2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9A4-4C6A-AD24-61C1E892A3B5}"/>
            </c:ext>
          </c:extLst>
        </c:ser>
        <c:ser>
          <c:idx val="7"/>
          <c:order val="7"/>
          <c:tx>
            <c:strRef>
              <c:f>'Solicitud Informacion'!$B$14</c:f>
              <c:strCache>
                <c:ptCount val="1"/>
                <c:pt idx="0">
                  <c:v>SECRETARIA GENERAL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'Solicitud Informacion'!$C$6:$L$6</c:f>
              <c:strCache>
                <c:ptCount val="10"/>
                <c:pt idx="0">
                  <c:v>ACCESO A TRAMITES</c:v>
                </c:pt>
                <c:pt idx="1">
                  <c:v>CERTIFICADOS DE NECROPSIAS</c:v>
                </c:pt>
                <c:pt idx="2">
                  <c:v>INFORMACIÓN SOBRE EXÁMENES MÉDICOS</c:v>
                </c:pt>
                <c:pt idx="3">
                  <c:v>INFORMACIÓN SOBRE PERSONA DESAPARECIDAS</c:v>
                </c:pt>
                <c:pt idx="4">
                  <c:v>INFORMACIÓN SOBRE PERSONA FALLECIDAS</c:v>
                </c:pt>
                <c:pt idx="5">
                  <c:v>PORTAFOLIOS DE SERVICIOS</c:v>
                </c:pt>
                <c:pt idx="6">
                  <c:v>INFORMACIÓN SOBRE PRUEBAS DE ADN</c:v>
                </c:pt>
                <c:pt idx="7">
                  <c:v>OTROS</c:v>
                </c:pt>
                <c:pt idx="8">
                  <c:v>SOLICITUD ACCESO A INFORMACIÓN PÚBLICA</c:v>
                </c:pt>
                <c:pt idx="9">
                  <c:v>SOLICITUD DE DATOS ABIERTOS O ESTADÍSTICOS</c:v>
                </c:pt>
              </c:strCache>
            </c:strRef>
          </c:cat>
          <c:val>
            <c:numRef>
              <c:f>'Solicitud Informacion'!$C$14:$L$14</c:f>
              <c:numCache>
                <c:formatCode>General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07-29A4-4C6A-AD24-61C1E892A3B5}"/>
            </c:ext>
          </c:extLst>
        </c:ser>
        <c:ser>
          <c:idx val="8"/>
          <c:order val="8"/>
          <c:tx>
            <c:strRef>
              <c:f>'Solicitud Informacion'!$B$15</c:f>
              <c:strCache>
                <c:ptCount val="1"/>
                <c:pt idx="0">
                  <c:v>OFICINA DE PERSONAL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'Solicitud Informacion'!$C$6:$L$6</c:f>
              <c:strCache>
                <c:ptCount val="10"/>
                <c:pt idx="0">
                  <c:v>ACCESO A TRAMITES</c:v>
                </c:pt>
                <c:pt idx="1">
                  <c:v>CERTIFICADOS DE NECROPSIAS</c:v>
                </c:pt>
                <c:pt idx="2">
                  <c:v>INFORMACIÓN SOBRE EXÁMENES MÉDICOS</c:v>
                </c:pt>
                <c:pt idx="3">
                  <c:v>INFORMACIÓN SOBRE PERSONA DESAPARECIDAS</c:v>
                </c:pt>
                <c:pt idx="4">
                  <c:v>INFORMACIÓN SOBRE PERSONA FALLECIDAS</c:v>
                </c:pt>
                <c:pt idx="5">
                  <c:v>PORTAFOLIOS DE SERVICIOS</c:v>
                </c:pt>
                <c:pt idx="6">
                  <c:v>INFORMACIÓN SOBRE PRUEBAS DE ADN</c:v>
                </c:pt>
                <c:pt idx="7">
                  <c:v>OTROS</c:v>
                </c:pt>
                <c:pt idx="8">
                  <c:v>SOLICITUD ACCESO A INFORMACIÓN PÚBLICA</c:v>
                </c:pt>
                <c:pt idx="9">
                  <c:v>SOLICITUD DE DATOS ABIERTOS O ESTADÍSTICOS</c:v>
                </c:pt>
              </c:strCache>
            </c:strRef>
          </c:cat>
          <c:val>
            <c:numRef>
              <c:f>'Solicitud Informacion'!$C$15:$L$15</c:f>
              <c:numCache>
                <c:formatCode>General</c:formatCode>
                <c:ptCount val="10"/>
                <c:pt idx="0">
                  <c:v>2</c:v>
                </c:pt>
                <c:pt idx="7">
                  <c:v>2</c:v>
                </c:pt>
                <c:pt idx="8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9A4-4C6A-AD24-61C1E892A3B5}"/>
            </c:ext>
          </c:extLst>
        </c:ser>
        <c:ser>
          <c:idx val="9"/>
          <c:order val="9"/>
          <c:tx>
            <c:strRef>
              <c:f>'Solicitud Informacion'!$B$16</c:f>
              <c:strCache>
                <c:ptCount val="1"/>
                <c:pt idx="0">
                  <c:v>SUBDIRECCION DE SERVICIOS FORENSES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'Solicitud Informacion'!$C$6:$L$6</c:f>
              <c:strCache>
                <c:ptCount val="10"/>
                <c:pt idx="0">
                  <c:v>ACCESO A TRAMITES</c:v>
                </c:pt>
                <c:pt idx="1">
                  <c:v>CERTIFICADOS DE NECROPSIAS</c:v>
                </c:pt>
                <c:pt idx="2">
                  <c:v>INFORMACIÓN SOBRE EXÁMENES MÉDICOS</c:v>
                </c:pt>
                <c:pt idx="3">
                  <c:v>INFORMACIÓN SOBRE PERSONA DESAPARECIDAS</c:v>
                </c:pt>
                <c:pt idx="4">
                  <c:v>INFORMACIÓN SOBRE PERSONA FALLECIDAS</c:v>
                </c:pt>
                <c:pt idx="5">
                  <c:v>PORTAFOLIOS DE SERVICIOS</c:v>
                </c:pt>
                <c:pt idx="6">
                  <c:v>INFORMACIÓN SOBRE PRUEBAS DE ADN</c:v>
                </c:pt>
                <c:pt idx="7">
                  <c:v>OTROS</c:v>
                </c:pt>
                <c:pt idx="8">
                  <c:v>SOLICITUD ACCESO A INFORMACIÓN PÚBLICA</c:v>
                </c:pt>
                <c:pt idx="9">
                  <c:v>SOLICITUD DE DATOS ABIERTOS O ESTADÍSTICOS</c:v>
                </c:pt>
              </c:strCache>
            </c:strRef>
          </c:cat>
          <c:val>
            <c:numRef>
              <c:f>'Solicitud Informacion'!$C$16:$L$16</c:f>
              <c:numCache>
                <c:formatCode>General</c:formatCode>
                <c:ptCount val="10"/>
                <c:pt idx="0">
                  <c:v>24</c:v>
                </c:pt>
                <c:pt idx="2">
                  <c:v>3</c:v>
                </c:pt>
                <c:pt idx="4">
                  <c:v>2</c:v>
                </c:pt>
                <c:pt idx="6">
                  <c:v>4</c:v>
                </c:pt>
                <c:pt idx="7">
                  <c:v>4</c:v>
                </c:pt>
                <c:pt idx="8">
                  <c:v>25</c:v>
                </c:pt>
                <c:pt idx="9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9A4-4C6A-AD24-61C1E892A3B5}"/>
            </c:ext>
          </c:extLst>
        </c:ser>
        <c:ser>
          <c:idx val="10"/>
          <c:order val="10"/>
          <c:tx>
            <c:strRef>
              <c:f>'Solicitud Informacion'!$B$17</c:f>
              <c:strCache>
                <c:ptCount val="1"/>
                <c:pt idx="0">
                  <c:v>SUBDIRECCION DE INVESTIGACION CIENTIFICA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'Solicitud Informacion'!$C$6:$L$6</c:f>
              <c:strCache>
                <c:ptCount val="10"/>
                <c:pt idx="0">
                  <c:v>ACCESO A TRAMITES</c:v>
                </c:pt>
                <c:pt idx="1">
                  <c:v>CERTIFICADOS DE NECROPSIAS</c:v>
                </c:pt>
                <c:pt idx="2">
                  <c:v>INFORMACIÓN SOBRE EXÁMENES MÉDICOS</c:v>
                </c:pt>
                <c:pt idx="3">
                  <c:v>INFORMACIÓN SOBRE PERSONA DESAPARECIDAS</c:v>
                </c:pt>
                <c:pt idx="4">
                  <c:v>INFORMACIÓN SOBRE PERSONA FALLECIDAS</c:v>
                </c:pt>
                <c:pt idx="5">
                  <c:v>PORTAFOLIOS DE SERVICIOS</c:v>
                </c:pt>
                <c:pt idx="6">
                  <c:v>INFORMACIÓN SOBRE PRUEBAS DE ADN</c:v>
                </c:pt>
                <c:pt idx="7">
                  <c:v>OTROS</c:v>
                </c:pt>
                <c:pt idx="8">
                  <c:v>SOLICITUD ACCESO A INFORMACIÓN PÚBLICA</c:v>
                </c:pt>
                <c:pt idx="9">
                  <c:v>SOLICITUD DE DATOS ABIERTOS O ESTADÍSTICOS</c:v>
                </c:pt>
              </c:strCache>
            </c:strRef>
          </c:cat>
          <c:val>
            <c:numRef>
              <c:f>'Solicitud Informacion'!$C$17:$L$17</c:f>
              <c:numCache>
                <c:formatCode>General</c:formatCode>
                <c:ptCount val="10"/>
                <c:pt idx="0">
                  <c:v>1</c:v>
                </c:pt>
                <c:pt idx="8">
                  <c:v>32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9A4-4C6A-AD24-61C1E892A3B5}"/>
            </c:ext>
          </c:extLst>
        </c:ser>
        <c:ser>
          <c:idx val="11"/>
          <c:order val="11"/>
          <c:tx>
            <c:strRef>
              <c:f>'Solicitud Informacion'!$B$18</c:f>
              <c:strCache>
                <c:ptCount val="1"/>
                <c:pt idx="0">
                  <c:v>SUBDIRECCION ADMINISTRATIVA Y FINANCIERA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'Solicitud Informacion'!$C$6:$L$6</c:f>
              <c:strCache>
                <c:ptCount val="10"/>
                <c:pt idx="0">
                  <c:v>ACCESO A TRAMITES</c:v>
                </c:pt>
                <c:pt idx="1">
                  <c:v>CERTIFICADOS DE NECROPSIAS</c:v>
                </c:pt>
                <c:pt idx="2">
                  <c:v>INFORMACIÓN SOBRE EXÁMENES MÉDICOS</c:v>
                </c:pt>
                <c:pt idx="3">
                  <c:v>INFORMACIÓN SOBRE PERSONA DESAPARECIDAS</c:v>
                </c:pt>
                <c:pt idx="4">
                  <c:v>INFORMACIÓN SOBRE PERSONA FALLECIDAS</c:v>
                </c:pt>
                <c:pt idx="5">
                  <c:v>PORTAFOLIOS DE SERVICIOS</c:v>
                </c:pt>
                <c:pt idx="6">
                  <c:v>INFORMACIÓN SOBRE PRUEBAS DE ADN</c:v>
                </c:pt>
                <c:pt idx="7">
                  <c:v>OTROS</c:v>
                </c:pt>
                <c:pt idx="8">
                  <c:v>SOLICITUD ACCESO A INFORMACIÓN PÚBLICA</c:v>
                </c:pt>
                <c:pt idx="9">
                  <c:v>SOLICITUD DE DATOS ABIERTOS O ESTADÍSTICOS</c:v>
                </c:pt>
              </c:strCache>
            </c:strRef>
          </c:cat>
          <c:val>
            <c:numRef>
              <c:f>'Solicitud Informacion'!$C$18:$L$18</c:f>
              <c:numCache>
                <c:formatCode>General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0B-29A4-4C6A-AD24-61C1E892A3B5}"/>
            </c:ext>
          </c:extLst>
        </c:ser>
        <c:ser>
          <c:idx val="12"/>
          <c:order val="12"/>
          <c:tx>
            <c:strRef>
              <c:f>'Solicitud Informacion'!$B$19</c:f>
              <c:strCache>
                <c:ptCount val="1"/>
                <c:pt idx="0">
                  <c:v>REGIONAL BOGOTA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'Solicitud Informacion'!$C$6:$L$6</c:f>
              <c:strCache>
                <c:ptCount val="10"/>
                <c:pt idx="0">
                  <c:v>ACCESO A TRAMITES</c:v>
                </c:pt>
                <c:pt idx="1">
                  <c:v>CERTIFICADOS DE NECROPSIAS</c:v>
                </c:pt>
                <c:pt idx="2">
                  <c:v>INFORMACIÓN SOBRE EXÁMENES MÉDICOS</c:v>
                </c:pt>
                <c:pt idx="3">
                  <c:v>INFORMACIÓN SOBRE PERSONA DESAPARECIDAS</c:v>
                </c:pt>
                <c:pt idx="4">
                  <c:v>INFORMACIÓN SOBRE PERSONA FALLECIDAS</c:v>
                </c:pt>
                <c:pt idx="5">
                  <c:v>PORTAFOLIOS DE SERVICIOS</c:v>
                </c:pt>
                <c:pt idx="6">
                  <c:v>INFORMACIÓN SOBRE PRUEBAS DE ADN</c:v>
                </c:pt>
                <c:pt idx="7">
                  <c:v>OTROS</c:v>
                </c:pt>
                <c:pt idx="8">
                  <c:v>SOLICITUD ACCESO A INFORMACIÓN PÚBLICA</c:v>
                </c:pt>
                <c:pt idx="9">
                  <c:v>SOLICITUD DE DATOS ABIERTOS O ESTADÍSTICOS</c:v>
                </c:pt>
              </c:strCache>
            </c:strRef>
          </c:cat>
          <c:val>
            <c:numRef>
              <c:f>'Solicitud Informacion'!$C$19:$L$19</c:f>
              <c:numCache>
                <c:formatCode>General</c:formatCode>
                <c:ptCount val="10"/>
                <c:pt idx="0">
                  <c:v>15</c:v>
                </c:pt>
                <c:pt idx="1">
                  <c:v>11</c:v>
                </c:pt>
                <c:pt idx="2">
                  <c:v>7</c:v>
                </c:pt>
                <c:pt idx="6">
                  <c:v>4</c:v>
                </c:pt>
                <c:pt idx="7">
                  <c:v>4</c:v>
                </c:pt>
                <c:pt idx="8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9A4-4C6A-AD24-61C1E892A3B5}"/>
            </c:ext>
          </c:extLst>
        </c:ser>
        <c:ser>
          <c:idx val="13"/>
          <c:order val="13"/>
          <c:tx>
            <c:strRef>
              <c:f>'Solicitud Informacion'!$B$20</c:f>
              <c:strCache>
                <c:ptCount val="1"/>
                <c:pt idx="0">
                  <c:v>REGIONAL NOROCCIDENTE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'Solicitud Informacion'!$C$6:$L$6</c:f>
              <c:strCache>
                <c:ptCount val="10"/>
                <c:pt idx="0">
                  <c:v>ACCESO A TRAMITES</c:v>
                </c:pt>
                <c:pt idx="1">
                  <c:v>CERTIFICADOS DE NECROPSIAS</c:v>
                </c:pt>
                <c:pt idx="2">
                  <c:v>INFORMACIÓN SOBRE EXÁMENES MÉDICOS</c:v>
                </c:pt>
                <c:pt idx="3">
                  <c:v>INFORMACIÓN SOBRE PERSONA DESAPARECIDAS</c:v>
                </c:pt>
                <c:pt idx="4">
                  <c:v>INFORMACIÓN SOBRE PERSONA FALLECIDAS</c:v>
                </c:pt>
                <c:pt idx="5">
                  <c:v>PORTAFOLIOS DE SERVICIOS</c:v>
                </c:pt>
                <c:pt idx="6">
                  <c:v>INFORMACIÓN SOBRE PRUEBAS DE ADN</c:v>
                </c:pt>
                <c:pt idx="7">
                  <c:v>OTROS</c:v>
                </c:pt>
                <c:pt idx="8">
                  <c:v>SOLICITUD ACCESO A INFORMACIÓN PÚBLICA</c:v>
                </c:pt>
                <c:pt idx="9">
                  <c:v>SOLICITUD DE DATOS ABIERTOS O ESTADÍSTICOS</c:v>
                </c:pt>
              </c:strCache>
            </c:strRef>
          </c:cat>
          <c:val>
            <c:numRef>
              <c:f>'Solicitud Informacion'!$C$20:$L$20</c:f>
              <c:numCache>
                <c:formatCode>General</c:formatCode>
                <c:ptCount val="10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7">
                  <c:v>2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9A4-4C6A-AD24-61C1E892A3B5}"/>
            </c:ext>
          </c:extLst>
        </c:ser>
        <c:ser>
          <c:idx val="14"/>
          <c:order val="14"/>
          <c:tx>
            <c:strRef>
              <c:f>'Solicitud Informacion'!$B$21</c:f>
              <c:strCache>
                <c:ptCount val="1"/>
                <c:pt idx="0">
                  <c:v>REGIONAL NORORIENTE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'Solicitud Informacion'!$C$6:$L$6</c:f>
              <c:strCache>
                <c:ptCount val="10"/>
                <c:pt idx="0">
                  <c:v>ACCESO A TRAMITES</c:v>
                </c:pt>
                <c:pt idx="1">
                  <c:v>CERTIFICADOS DE NECROPSIAS</c:v>
                </c:pt>
                <c:pt idx="2">
                  <c:v>INFORMACIÓN SOBRE EXÁMENES MÉDICOS</c:v>
                </c:pt>
                <c:pt idx="3">
                  <c:v>INFORMACIÓN SOBRE PERSONA DESAPARECIDAS</c:v>
                </c:pt>
                <c:pt idx="4">
                  <c:v>INFORMACIÓN SOBRE PERSONA FALLECIDAS</c:v>
                </c:pt>
                <c:pt idx="5">
                  <c:v>PORTAFOLIOS DE SERVICIOS</c:v>
                </c:pt>
                <c:pt idx="6">
                  <c:v>INFORMACIÓN SOBRE PRUEBAS DE ADN</c:v>
                </c:pt>
                <c:pt idx="7">
                  <c:v>OTROS</c:v>
                </c:pt>
                <c:pt idx="8">
                  <c:v>SOLICITUD ACCESO A INFORMACIÓN PÚBLICA</c:v>
                </c:pt>
                <c:pt idx="9">
                  <c:v>SOLICITUD DE DATOS ABIERTOS O ESTADÍSTICOS</c:v>
                </c:pt>
              </c:strCache>
            </c:strRef>
          </c:cat>
          <c:val>
            <c:numRef>
              <c:f>'Solicitud Informacion'!$C$21:$L$21</c:f>
              <c:numCache>
                <c:formatCode>General</c:formatCode>
                <c:ptCount val="10"/>
                <c:pt idx="1">
                  <c:v>2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9A4-4C6A-AD24-61C1E892A3B5}"/>
            </c:ext>
          </c:extLst>
        </c:ser>
        <c:ser>
          <c:idx val="15"/>
          <c:order val="15"/>
          <c:tx>
            <c:strRef>
              <c:f>'Solicitud Informacion'!$B$22</c:f>
              <c:strCache>
                <c:ptCount val="1"/>
                <c:pt idx="0">
                  <c:v>REGIONAL NORTE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'Solicitud Informacion'!$C$6:$L$6</c:f>
              <c:strCache>
                <c:ptCount val="10"/>
                <c:pt idx="0">
                  <c:v>ACCESO A TRAMITES</c:v>
                </c:pt>
                <c:pt idx="1">
                  <c:v>CERTIFICADOS DE NECROPSIAS</c:v>
                </c:pt>
                <c:pt idx="2">
                  <c:v>INFORMACIÓN SOBRE EXÁMENES MÉDICOS</c:v>
                </c:pt>
                <c:pt idx="3">
                  <c:v>INFORMACIÓN SOBRE PERSONA DESAPARECIDAS</c:v>
                </c:pt>
                <c:pt idx="4">
                  <c:v>INFORMACIÓN SOBRE PERSONA FALLECIDAS</c:v>
                </c:pt>
                <c:pt idx="5">
                  <c:v>PORTAFOLIOS DE SERVICIOS</c:v>
                </c:pt>
                <c:pt idx="6">
                  <c:v>INFORMACIÓN SOBRE PRUEBAS DE ADN</c:v>
                </c:pt>
                <c:pt idx="7">
                  <c:v>OTROS</c:v>
                </c:pt>
                <c:pt idx="8">
                  <c:v>SOLICITUD ACCESO A INFORMACIÓN PÚBLICA</c:v>
                </c:pt>
                <c:pt idx="9">
                  <c:v>SOLICITUD DE DATOS ABIERTOS O ESTADÍSTICOS</c:v>
                </c:pt>
              </c:strCache>
            </c:strRef>
          </c:cat>
          <c:val>
            <c:numRef>
              <c:f>'Solicitud Informacion'!$C$22:$L$22</c:f>
              <c:numCache>
                <c:formatCode>General</c:formatCode>
                <c:ptCount val="10"/>
                <c:pt idx="0">
                  <c:v>6</c:v>
                </c:pt>
                <c:pt idx="1">
                  <c:v>2</c:v>
                </c:pt>
                <c:pt idx="2">
                  <c:v>1</c:v>
                </c:pt>
                <c:pt idx="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29A4-4C6A-AD24-61C1E892A3B5}"/>
            </c:ext>
          </c:extLst>
        </c:ser>
        <c:ser>
          <c:idx val="16"/>
          <c:order val="16"/>
          <c:tx>
            <c:strRef>
              <c:f>'Solicitud Informacion'!$B$23</c:f>
              <c:strCache>
                <c:ptCount val="1"/>
                <c:pt idx="0">
                  <c:v>REGIONAL OCCIDENTE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'Solicitud Informacion'!$C$6:$L$6</c:f>
              <c:strCache>
                <c:ptCount val="10"/>
                <c:pt idx="0">
                  <c:v>ACCESO A TRAMITES</c:v>
                </c:pt>
                <c:pt idx="1">
                  <c:v>CERTIFICADOS DE NECROPSIAS</c:v>
                </c:pt>
                <c:pt idx="2">
                  <c:v>INFORMACIÓN SOBRE EXÁMENES MÉDICOS</c:v>
                </c:pt>
                <c:pt idx="3">
                  <c:v>INFORMACIÓN SOBRE PERSONA DESAPARECIDAS</c:v>
                </c:pt>
                <c:pt idx="4">
                  <c:v>INFORMACIÓN SOBRE PERSONA FALLECIDAS</c:v>
                </c:pt>
                <c:pt idx="5">
                  <c:v>PORTAFOLIOS DE SERVICIOS</c:v>
                </c:pt>
                <c:pt idx="6">
                  <c:v>INFORMACIÓN SOBRE PRUEBAS DE ADN</c:v>
                </c:pt>
                <c:pt idx="7">
                  <c:v>OTROS</c:v>
                </c:pt>
                <c:pt idx="8">
                  <c:v>SOLICITUD ACCESO A INFORMACIÓN PÚBLICA</c:v>
                </c:pt>
                <c:pt idx="9">
                  <c:v>SOLICITUD DE DATOS ABIERTOS O ESTADÍSTICOS</c:v>
                </c:pt>
              </c:strCache>
            </c:strRef>
          </c:cat>
          <c:val>
            <c:numRef>
              <c:f>'Solicitud Informacion'!$C$23:$L$23</c:f>
              <c:numCache>
                <c:formatCode>General</c:formatCode>
                <c:ptCount val="10"/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9A4-4C6A-AD24-61C1E892A3B5}"/>
            </c:ext>
          </c:extLst>
        </c:ser>
        <c:ser>
          <c:idx val="17"/>
          <c:order val="17"/>
          <c:tx>
            <c:strRef>
              <c:f>'Solicitud Informacion'!$B$24</c:f>
              <c:strCache>
                <c:ptCount val="1"/>
                <c:pt idx="0">
                  <c:v>REGIONAL ORIENTE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'Solicitud Informacion'!$C$6:$L$6</c:f>
              <c:strCache>
                <c:ptCount val="10"/>
                <c:pt idx="0">
                  <c:v>ACCESO A TRAMITES</c:v>
                </c:pt>
                <c:pt idx="1">
                  <c:v>CERTIFICADOS DE NECROPSIAS</c:v>
                </c:pt>
                <c:pt idx="2">
                  <c:v>INFORMACIÓN SOBRE EXÁMENES MÉDICOS</c:v>
                </c:pt>
                <c:pt idx="3">
                  <c:v>INFORMACIÓN SOBRE PERSONA DESAPARECIDAS</c:v>
                </c:pt>
                <c:pt idx="4">
                  <c:v>INFORMACIÓN SOBRE PERSONA FALLECIDAS</c:v>
                </c:pt>
                <c:pt idx="5">
                  <c:v>PORTAFOLIOS DE SERVICIOS</c:v>
                </c:pt>
                <c:pt idx="6">
                  <c:v>INFORMACIÓN SOBRE PRUEBAS DE ADN</c:v>
                </c:pt>
                <c:pt idx="7">
                  <c:v>OTROS</c:v>
                </c:pt>
                <c:pt idx="8">
                  <c:v>SOLICITUD ACCESO A INFORMACIÓN PÚBLICA</c:v>
                </c:pt>
                <c:pt idx="9">
                  <c:v>SOLICITUD DE DATOS ABIERTOS O ESTADÍSTICOS</c:v>
                </c:pt>
              </c:strCache>
            </c:strRef>
          </c:cat>
          <c:val>
            <c:numRef>
              <c:f>'Solicitud Informacion'!$C$24:$L$24</c:f>
              <c:numCache>
                <c:formatCode>General</c:formatCode>
                <c:ptCount val="10"/>
                <c:pt idx="0">
                  <c:v>2</c:v>
                </c:pt>
                <c:pt idx="1">
                  <c:v>3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9A4-4C6A-AD24-61C1E892A3B5}"/>
            </c:ext>
          </c:extLst>
        </c:ser>
        <c:ser>
          <c:idx val="18"/>
          <c:order val="18"/>
          <c:tx>
            <c:strRef>
              <c:f>'Solicitud Informacion'!$B$25</c:f>
              <c:strCache>
                <c:ptCount val="1"/>
                <c:pt idx="0">
                  <c:v>REGIONAL SUR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'Solicitud Informacion'!$C$6:$L$6</c:f>
              <c:strCache>
                <c:ptCount val="10"/>
                <c:pt idx="0">
                  <c:v>ACCESO A TRAMITES</c:v>
                </c:pt>
                <c:pt idx="1">
                  <c:v>CERTIFICADOS DE NECROPSIAS</c:v>
                </c:pt>
                <c:pt idx="2">
                  <c:v>INFORMACIÓN SOBRE EXÁMENES MÉDICOS</c:v>
                </c:pt>
                <c:pt idx="3">
                  <c:v>INFORMACIÓN SOBRE PERSONA DESAPARECIDAS</c:v>
                </c:pt>
                <c:pt idx="4">
                  <c:v>INFORMACIÓN SOBRE PERSONA FALLECIDAS</c:v>
                </c:pt>
                <c:pt idx="5">
                  <c:v>PORTAFOLIOS DE SERVICIOS</c:v>
                </c:pt>
                <c:pt idx="6">
                  <c:v>INFORMACIÓN SOBRE PRUEBAS DE ADN</c:v>
                </c:pt>
                <c:pt idx="7">
                  <c:v>OTROS</c:v>
                </c:pt>
                <c:pt idx="8">
                  <c:v>SOLICITUD ACCESO A INFORMACIÓN PÚBLICA</c:v>
                </c:pt>
                <c:pt idx="9">
                  <c:v>SOLICITUD DE DATOS ABIERTOS O ESTADÍSTICOS</c:v>
                </c:pt>
              </c:strCache>
            </c:strRef>
          </c:cat>
          <c:val>
            <c:numRef>
              <c:f>'Solicitud Informacion'!$C$25:$L$25</c:f>
              <c:numCache>
                <c:formatCode>General</c:formatCode>
                <c:ptCount val="10"/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29A4-4C6A-AD24-61C1E892A3B5}"/>
            </c:ext>
          </c:extLst>
        </c:ser>
        <c:ser>
          <c:idx val="19"/>
          <c:order val="19"/>
          <c:tx>
            <c:strRef>
              <c:f>'Solicitud Informacion'!$B$26</c:f>
              <c:strCache>
                <c:ptCount val="1"/>
                <c:pt idx="0">
                  <c:v>REGIONAL SUROCCIDENTE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'Solicitud Informacion'!$C$6:$L$6</c:f>
              <c:strCache>
                <c:ptCount val="10"/>
                <c:pt idx="0">
                  <c:v>ACCESO A TRAMITES</c:v>
                </c:pt>
                <c:pt idx="1">
                  <c:v>CERTIFICADOS DE NECROPSIAS</c:v>
                </c:pt>
                <c:pt idx="2">
                  <c:v>INFORMACIÓN SOBRE EXÁMENES MÉDICOS</c:v>
                </c:pt>
                <c:pt idx="3">
                  <c:v>INFORMACIÓN SOBRE PERSONA DESAPARECIDAS</c:v>
                </c:pt>
                <c:pt idx="4">
                  <c:v>INFORMACIÓN SOBRE PERSONA FALLECIDAS</c:v>
                </c:pt>
                <c:pt idx="5">
                  <c:v>PORTAFOLIOS DE SERVICIOS</c:v>
                </c:pt>
                <c:pt idx="6">
                  <c:v>INFORMACIÓN SOBRE PRUEBAS DE ADN</c:v>
                </c:pt>
                <c:pt idx="7">
                  <c:v>OTROS</c:v>
                </c:pt>
                <c:pt idx="8">
                  <c:v>SOLICITUD ACCESO A INFORMACIÓN PÚBLICA</c:v>
                </c:pt>
                <c:pt idx="9">
                  <c:v>SOLICITUD DE DATOS ABIERTOS O ESTADÍSTICOS</c:v>
                </c:pt>
              </c:strCache>
            </c:strRef>
          </c:cat>
          <c:val>
            <c:numRef>
              <c:f>'Solicitud Informacion'!$C$26:$L$26</c:f>
              <c:numCache>
                <c:formatCode>General</c:formatCode>
                <c:ptCount val="10"/>
                <c:pt idx="0">
                  <c:v>2</c:v>
                </c:pt>
                <c:pt idx="1">
                  <c:v>3</c:v>
                </c:pt>
                <c:pt idx="3">
                  <c:v>1</c:v>
                </c:pt>
                <c:pt idx="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29A4-4C6A-AD24-61C1E892A3B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427924864"/>
        <c:axId val="427922904"/>
      </c:barChart>
      <c:catAx>
        <c:axId val="4279248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27922904"/>
        <c:crosses val="autoZero"/>
        <c:auto val="1"/>
        <c:lblAlgn val="ctr"/>
        <c:lblOffset val="100"/>
        <c:noMultiLvlLbl val="0"/>
      </c:catAx>
      <c:valAx>
        <c:axId val="4279229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27924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2685521316932968E-4"/>
          <c:y val="0.87329119520151033"/>
          <c:w val="0.99284658510704615"/>
          <c:h val="0.126708804798489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0" baseline="0">
                <a:effectLst/>
              </a:rPr>
              <a:t>INSTITUTO NACIONAL DE MEDICINA LEGAL Y CIENCIAS FORENSES</a:t>
            </a:r>
            <a:endParaRPr lang="es-CO" sz="1000">
              <a:effectLst/>
            </a:endParaRPr>
          </a:p>
          <a:p>
            <a:pPr>
              <a:defRPr/>
            </a:pPr>
            <a:r>
              <a:rPr lang="en-US" sz="1000" b="1" i="0" baseline="0">
                <a:effectLst/>
              </a:rPr>
              <a:t>GRUPO NACIONAL DE COMUNICACIONES U SERVICIO AL CIUDADANO</a:t>
            </a:r>
            <a:endParaRPr lang="es-CO" sz="1000">
              <a:effectLst/>
            </a:endParaRPr>
          </a:p>
          <a:p>
            <a:pPr>
              <a:defRPr/>
            </a:pPr>
            <a:r>
              <a:rPr lang="en-US" sz="1000" b="1" i="0" baseline="0">
                <a:effectLst/>
              </a:rPr>
              <a:t>REPORTE CUARTO TRIMESTRE DE 2018</a:t>
            </a:r>
            <a:endParaRPr lang="es-CO" sz="1000">
              <a:effectLst/>
            </a:endParaRPr>
          </a:p>
          <a:p>
            <a:pPr>
              <a:defRPr/>
            </a:pPr>
            <a:r>
              <a:rPr lang="en-US" sz="1000" b="1" i="0" baseline="0">
                <a:effectLst/>
              </a:rPr>
              <a:t>SUGERENCIAS</a:t>
            </a:r>
            <a:endParaRPr lang="es-CO"/>
          </a:p>
        </c:rich>
      </c:tx>
      <c:layout>
        <c:manualLayout>
          <c:xMode val="edge"/>
          <c:yMode val="edge"/>
          <c:x val="0.25448701784870881"/>
          <c:y val="1.449280080300040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3.0698515263698919E-2"/>
          <c:y val="0.23710594315245478"/>
          <c:w val="0.95190330147028968"/>
          <c:h val="0.33326714005710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Sugerencias!$B$7:$D$7</c:f>
              <c:strCache>
                <c:ptCount val="3"/>
                <c:pt idx="0">
                  <c:v>DIRECCION GENERAL </c:v>
                </c:pt>
                <c:pt idx="1">
                  <c:v>0</c:v>
                </c:pt>
                <c:pt idx="2">
                  <c:v>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Sugerencias!$E$6:$F$6</c:f>
              <c:strCache>
                <c:ptCount val="2"/>
                <c:pt idx="0">
                  <c:v>Adecuacion Instalaciones</c:v>
                </c:pt>
                <c:pt idx="1">
                  <c:v>Otras Causas</c:v>
                </c:pt>
              </c:strCache>
            </c:strRef>
          </c:cat>
          <c:val>
            <c:numRef>
              <c:f>Sugerencias!$E$7:$F$7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0-D2AD-4383-9754-8E67062306D0}"/>
            </c:ext>
          </c:extLst>
        </c:ser>
        <c:ser>
          <c:idx val="1"/>
          <c:order val="1"/>
          <c:tx>
            <c:strRef>
              <c:f>Sugerencias!$B$8:$D$8</c:f>
              <c:strCache>
                <c:ptCount val="3"/>
                <c:pt idx="0">
                  <c:v>OFICINA JURIDICA</c:v>
                </c:pt>
                <c:pt idx="1">
                  <c:v>0</c:v>
                </c:pt>
                <c:pt idx="2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Sugerencias!$E$6:$F$6</c:f>
              <c:strCache>
                <c:ptCount val="2"/>
                <c:pt idx="0">
                  <c:v>Adecuacion Instalaciones</c:v>
                </c:pt>
                <c:pt idx="1">
                  <c:v>Otras Causas</c:v>
                </c:pt>
              </c:strCache>
            </c:strRef>
          </c:cat>
          <c:val>
            <c:numRef>
              <c:f>Sugerencias!$E$8:$F$8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1-D2AD-4383-9754-8E67062306D0}"/>
            </c:ext>
          </c:extLst>
        </c:ser>
        <c:ser>
          <c:idx val="2"/>
          <c:order val="2"/>
          <c:tx>
            <c:strRef>
              <c:f>Sugerencias!$B$9:$D$9</c:f>
              <c:strCache>
                <c:ptCount val="3"/>
                <c:pt idx="0">
                  <c:v>OFICINA DE PLANEACION</c:v>
                </c:pt>
                <c:pt idx="1">
                  <c:v>0</c:v>
                </c:pt>
                <c:pt idx="2">
                  <c:v>0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Sugerencias!$E$6:$F$6</c:f>
              <c:strCache>
                <c:ptCount val="2"/>
                <c:pt idx="0">
                  <c:v>Adecuacion Instalaciones</c:v>
                </c:pt>
                <c:pt idx="1">
                  <c:v>Otras Causas</c:v>
                </c:pt>
              </c:strCache>
            </c:strRef>
          </c:cat>
          <c:val>
            <c:numRef>
              <c:f>Sugerencias!$E$9:$F$9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2-D2AD-4383-9754-8E67062306D0}"/>
            </c:ext>
          </c:extLst>
        </c:ser>
        <c:ser>
          <c:idx val="3"/>
          <c:order val="3"/>
          <c:tx>
            <c:strRef>
              <c:f>Sugerencias!$B$10:$D$10</c:f>
              <c:strCache>
                <c:ptCount val="3"/>
                <c:pt idx="0">
                  <c:v>OFICINA DE CONTROL INTERNO </c:v>
                </c:pt>
                <c:pt idx="1">
                  <c:v>0</c:v>
                </c:pt>
                <c:pt idx="2">
                  <c:v>0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Sugerencias!$E$6:$F$6</c:f>
              <c:strCache>
                <c:ptCount val="2"/>
                <c:pt idx="0">
                  <c:v>Adecuacion Instalaciones</c:v>
                </c:pt>
                <c:pt idx="1">
                  <c:v>Otras Causas</c:v>
                </c:pt>
              </c:strCache>
            </c:strRef>
          </c:cat>
          <c:val>
            <c:numRef>
              <c:f>Sugerencias!$E$10:$F$10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3-D2AD-4383-9754-8E67062306D0}"/>
            </c:ext>
          </c:extLst>
        </c:ser>
        <c:ser>
          <c:idx val="4"/>
          <c:order val="4"/>
          <c:tx>
            <c:strRef>
              <c:f>Sugerencias!$B$11:$D$11</c:f>
              <c:strCache>
                <c:ptCount val="3"/>
                <c:pt idx="0">
                  <c:v>OFICINA DE CONTROL INTERNO DISCIPLINARIO</c:v>
                </c:pt>
                <c:pt idx="1">
                  <c:v>0</c:v>
                </c:pt>
                <c:pt idx="2">
                  <c:v>0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Sugerencias!$E$6:$F$6</c:f>
              <c:strCache>
                <c:ptCount val="2"/>
                <c:pt idx="0">
                  <c:v>Adecuacion Instalaciones</c:v>
                </c:pt>
                <c:pt idx="1">
                  <c:v>Otras Causas</c:v>
                </c:pt>
              </c:strCache>
            </c:strRef>
          </c:cat>
          <c:val>
            <c:numRef>
              <c:f>Sugerencias!$E$11:$F$11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4-D2AD-4383-9754-8E67062306D0}"/>
            </c:ext>
          </c:extLst>
        </c:ser>
        <c:ser>
          <c:idx val="5"/>
          <c:order val="5"/>
          <c:tx>
            <c:strRef>
              <c:f>Sugerencias!$B$12:$D$12</c:f>
              <c:strCache>
                <c:ptCount val="3"/>
                <c:pt idx="0">
                  <c:v>GRUPO NAL DE COMUNICACIONES Y SERVICIO AL CIUDADANO</c:v>
                </c:pt>
                <c:pt idx="1">
                  <c:v>0</c:v>
                </c:pt>
                <c:pt idx="2">
                  <c:v>0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Sugerencias!$E$6:$F$6</c:f>
              <c:strCache>
                <c:ptCount val="2"/>
                <c:pt idx="0">
                  <c:v>Adecuacion Instalaciones</c:v>
                </c:pt>
                <c:pt idx="1">
                  <c:v>Otras Causas</c:v>
                </c:pt>
              </c:strCache>
            </c:strRef>
          </c:cat>
          <c:val>
            <c:numRef>
              <c:f>Sugerencias!$E$12:$F$12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5-D2AD-4383-9754-8E67062306D0}"/>
            </c:ext>
          </c:extLst>
        </c:ser>
        <c:ser>
          <c:idx val="6"/>
          <c:order val="6"/>
          <c:tx>
            <c:strRef>
              <c:f>Sugerencias!$B$13:$D$13</c:f>
              <c:strCache>
                <c:ptCount val="3"/>
                <c:pt idx="0">
                  <c:v>GRUPO NAL DE TEC DE INFORMACION Y COMUNICACIONES</c:v>
                </c:pt>
                <c:pt idx="1">
                  <c:v>0</c:v>
                </c:pt>
                <c:pt idx="2">
                  <c:v>0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Sugerencias!$E$6:$F$6</c:f>
              <c:strCache>
                <c:ptCount val="2"/>
                <c:pt idx="0">
                  <c:v>Adecuacion Instalaciones</c:v>
                </c:pt>
                <c:pt idx="1">
                  <c:v>Otras Causas</c:v>
                </c:pt>
              </c:strCache>
            </c:strRef>
          </c:cat>
          <c:val>
            <c:numRef>
              <c:f>Sugerencias!$E$13:$F$13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6-D2AD-4383-9754-8E67062306D0}"/>
            </c:ext>
          </c:extLst>
        </c:ser>
        <c:ser>
          <c:idx val="7"/>
          <c:order val="7"/>
          <c:tx>
            <c:strRef>
              <c:f>Sugerencias!$B$14:$D$14</c:f>
              <c:strCache>
                <c:ptCount val="3"/>
                <c:pt idx="0">
                  <c:v>SECRETARIA GENERAL</c:v>
                </c:pt>
                <c:pt idx="1">
                  <c:v>0</c:v>
                </c:pt>
                <c:pt idx="2">
                  <c:v>0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Sugerencias!$E$6:$F$6</c:f>
              <c:strCache>
                <c:ptCount val="2"/>
                <c:pt idx="0">
                  <c:v>Adecuacion Instalaciones</c:v>
                </c:pt>
                <c:pt idx="1">
                  <c:v>Otras Causas</c:v>
                </c:pt>
              </c:strCache>
            </c:strRef>
          </c:cat>
          <c:val>
            <c:numRef>
              <c:f>Sugerencias!$E$14:$F$14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7-D2AD-4383-9754-8E67062306D0}"/>
            </c:ext>
          </c:extLst>
        </c:ser>
        <c:ser>
          <c:idx val="8"/>
          <c:order val="8"/>
          <c:tx>
            <c:strRef>
              <c:f>Sugerencias!$B$15:$D$15</c:f>
              <c:strCache>
                <c:ptCount val="3"/>
                <c:pt idx="0">
                  <c:v>OFICINA DE PERSONAL</c:v>
                </c:pt>
                <c:pt idx="1">
                  <c:v>0</c:v>
                </c:pt>
                <c:pt idx="2">
                  <c:v>0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Sugerencias!$E$6:$F$6</c:f>
              <c:strCache>
                <c:ptCount val="2"/>
                <c:pt idx="0">
                  <c:v>Adecuacion Instalaciones</c:v>
                </c:pt>
                <c:pt idx="1">
                  <c:v>Otras Causas</c:v>
                </c:pt>
              </c:strCache>
            </c:strRef>
          </c:cat>
          <c:val>
            <c:numRef>
              <c:f>Sugerencias!$E$15:$F$15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8-D2AD-4383-9754-8E67062306D0}"/>
            </c:ext>
          </c:extLst>
        </c:ser>
        <c:ser>
          <c:idx val="9"/>
          <c:order val="9"/>
          <c:tx>
            <c:strRef>
              <c:f>Sugerencias!$B$16:$D$16</c:f>
              <c:strCache>
                <c:ptCount val="3"/>
                <c:pt idx="0">
                  <c:v>SUBDIRECCION DE SERVICIOS FORENSES</c:v>
                </c:pt>
                <c:pt idx="1">
                  <c:v>0</c:v>
                </c:pt>
                <c:pt idx="2">
                  <c:v>0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Sugerencias!$E$6:$F$6</c:f>
              <c:strCache>
                <c:ptCount val="2"/>
                <c:pt idx="0">
                  <c:v>Adecuacion Instalaciones</c:v>
                </c:pt>
                <c:pt idx="1">
                  <c:v>Otras Causas</c:v>
                </c:pt>
              </c:strCache>
            </c:strRef>
          </c:cat>
          <c:val>
            <c:numRef>
              <c:f>Sugerencias!$E$16:$F$16</c:f>
              <c:numCache>
                <c:formatCode>General</c:formatCode>
                <c:ptCount val="2"/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2AD-4383-9754-8E67062306D0}"/>
            </c:ext>
          </c:extLst>
        </c:ser>
        <c:ser>
          <c:idx val="10"/>
          <c:order val="10"/>
          <c:tx>
            <c:strRef>
              <c:f>Sugerencias!$B$17:$D$17</c:f>
              <c:strCache>
                <c:ptCount val="3"/>
                <c:pt idx="0">
                  <c:v>SUBDIRECCION DE INVESTIGACION CIENTIFICA</c:v>
                </c:pt>
                <c:pt idx="1">
                  <c:v>0</c:v>
                </c:pt>
                <c:pt idx="2">
                  <c:v>0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Sugerencias!$E$6:$F$6</c:f>
              <c:strCache>
                <c:ptCount val="2"/>
                <c:pt idx="0">
                  <c:v>Adecuacion Instalaciones</c:v>
                </c:pt>
                <c:pt idx="1">
                  <c:v>Otras Causas</c:v>
                </c:pt>
              </c:strCache>
            </c:strRef>
          </c:cat>
          <c:val>
            <c:numRef>
              <c:f>Sugerencias!$E$17:$F$17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A-D2AD-4383-9754-8E67062306D0}"/>
            </c:ext>
          </c:extLst>
        </c:ser>
        <c:ser>
          <c:idx val="11"/>
          <c:order val="11"/>
          <c:tx>
            <c:strRef>
              <c:f>Sugerencias!$B$18:$D$18</c:f>
              <c:strCache>
                <c:ptCount val="3"/>
                <c:pt idx="0">
                  <c:v>SUBDIRECCION ADMINISTRATIVA Y FINANCIERA</c:v>
                </c:pt>
                <c:pt idx="1">
                  <c:v>0</c:v>
                </c:pt>
                <c:pt idx="2">
                  <c:v>0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Sugerencias!$E$6:$F$6</c:f>
              <c:strCache>
                <c:ptCount val="2"/>
                <c:pt idx="0">
                  <c:v>Adecuacion Instalaciones</c:v>
                </c:pt>
                <c:pt idx="1">
                  <c:v>Otras Causas</c:v>
                </c:pt>
              </c:strCache>
            </c:strRef>
          </c:cat>
          <c:val>
            <c:numRef>
              <c:f>Sugerencias!$E$18:$F$18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B-D2AD-4383-9754-8E67062306D0}"/>
            </c:ext>
          </c:extLst>
        </c:ser>
        <c:ser>
          <c:idx val="12"/>
          <c:order val="12"/>
          <c:tx>
            <c:strRef>
              <c:f>Sugerencias!$B$19:$D$19</c:f>
              <c:strCache>
                <c:ptCount val="3"/>
                <c:pt idx="0">
                  <c:v>REGIONAL BOGOTA</c:v>
                </c:pt>
                <c:pt idx="1">
                  <c:v>0</c:v>
                </c:pt>
                <c:pt idx="2">
                  <c:v>0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Sugerencias!$E$6:$F$6</c:f>
              <c:strCache>
                <c:ptCount val="2"/>
                <c:pt idx="0">
                  <c:v>Adecuacion Instalaciones</c:v>
                </c:pt>
                <c:pt idx="1">
                  <c:v>Otras Causas</c:v>
                </c:pt>
              </c:strCache>
            </c:strRef>
          </c:cat>
          <c:val>
            <c:numRef>
              <c:f>Sugerencias!$E$19:$F$19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C-D2AD-4383-9754-8E67062306D0}"/>
            </c:ext>
          </c:extLst>
        </c:ser>
        <c:ser>
          <c:idx val="13"/>
          <c:order val="13"/>
          <c:tx>
            <c:strRef>
              <c:f>Sugerencias!$B$20:$D$20</c:f>
              <c:strCache>
                <c:ptCount val="3"/>
                <c:pt idx="0">
                  <c:v>REGIONAL NOROCCIDENTE</c:v>
                </c:pt>
                <c:pt idx="1">
                  <c:v>0</c:v>
                </c:pt>
                <c:pt idx="2">
                  <c:v>0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Sugerencias!$E$6:$F$6</c:f>
              <c:strCache>
                <c:ptCount val="2"/>
                <c:pt idx="0">
                  <c:v>Adecuacion Instalaciones</c:v>
                </c:pt>
                <c:pt idx="1">
                  <c:v>Otras Causas</c:v>
                </c:pt>
              </c:strCache>
            </c:strRef>
          </c:cat>
          <c:val>
            <c:numRef>
              <c:f>Sugerencias!$E$20:$F$20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D-D2AD-4383-9754-8E67062306D0}"/>
            </c:ext>
          </c:extLst>
        </c:ser>
        <c:ser>
          <c:idx val="14"/>
          <c:order val="14"/>
          <c:tx>
            <c:strRef>
              <c:f>Sugerencias!$B$21:$D$21</c:f>
              <c:strCache>
                <c:ptCount val="3"/>
                <c:pt idx="0">
                  <c:v>REGIONAL NORORIENTE</c:v>
                </c:pt>
                <c:pt idx="1">
                  <c:v>0</c:v>
                </c:pt>
                <c:pt idx="2">
                  <c:v>0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Sugerencias!$E$6:$F$6</c:f>
              <c:strCache>
                <c:ptCount val="2"/>
                <c:pt idx="0">
                  <c:v>Adecuacion Instalaciones</c:v>
                </c:pt>
                <c:pt idx="1">
                  <c:v>Otras Causas</c:v>
                </c:pt>
              </c:strCache>
            </c:strRef>
          </c:cat>
          <c:val>
            <c:numRef>
              <c:f>Sugerencias!$E$21:$F$21</c:f>
              <c:numCache>
                <c:formatCode>General</c:formatCode>
                <c:ptCount val="2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2AD-4383-9754-8E67062306D0}"/>
            </c:ext>
          </c:extLst>
        </c:ser>
        <c:ser>
          <c:idx val="15"/>
          <c:order val="15"/>
          <c:tx>
            <c:strRef>
              <c:f>Sugerencias!$B$22:$D$22</c:f>
              <c:strCache>
                <c:ptCount val="3"/>
                <c:pt idx="0">
                  <c:v>REGIONAL NORTE</c:v>
                </c:pt>
                <c:pt idx="1">
                  <c:v>0</c:v>
                </c:pt>
                <c:pt idx="2">
                  <c:v>0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Sugerencias!$E$6:$F$6</c:f>
              <c:strCache>
                <c:ptCount val="2"/>
                <c:pt idx="0">
                  <c:v>Adecuacion Instalaciones</c:v>
                </c:pt>
                <c:pt idx="1">
                  <c:v>Otras Causas</c:v>
                </c:pt>
              </c:strCache>
            </c:strRef>
          </c:cat>
          <c:val>
            <c:numRef>
              <c:f>Sugerencias!$E$22:$F$22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F-D2AD-4383-9754-8E67062306D0}"/>
            </c:ext>
          </c:extLst>
        </c:ser>
        <c:ser>
          <c:idx val="16"/>
          <c:order val="16"/>
          <c:tx>
            <c:strRef>
              <c:f>Sugerencias!$B$23:$D$23</c:f>
              <c:strCache>
                <c:ptCount val="3"/>
                <c:pt idx="0">
                  <c:v>REGIONAL OCCIDENTE</c:v>
                </c:pt>
                <c:pt idx="1">
                  <c:v>0</c:v>
                </c:pt>
                <c:pt idx="2">
                  <c:v>0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Sugerencias!$E$6:$F$6</c:f>
              <c:strCache>
                <c:ptCount val="2"/>
                <c:pt idx="0">
                  <c:v>Adecuacion Instalaciones</c:v>
                </c:pt>
                <c:pt idx="1">
                  <c:v>Otras Causas</c:v>
                </c:pt>
              </c:strCache>
            </c:strRef>
          </c:cat>
          <c:val>
            <c:numRef>
              <c:f>Sugerencias!$E$23:$F$23</c:f>
              <c:numCache>
                <c:formatCode>General</c:formatCode>
                <c:ptCount val="2"/>
                <c:pt idx="0">
                  <c:v>1</c:v>
                </c:pt>
                <c:pt idx="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2AD-4383-9754-8E67062306D0}"/>
            </c:ext>
          </c:extLst>
        </c:ser>
        <c:ser>
          <c:idx val="17"/>
          <c:order val="17"/>
          <c:tx>
            <c:strRef>
              <c:f>Sugerencias!$B$24:$D$24</c:f>
              <c:strCache>
                <c:ptCount val="3"/>
                <c:pt idx="0">
                  <c:v>REGIONAL ORIENTE</c:v>
                </c:pt>
                <c:pt idx="1">
                  <c:v>0</c:v>
                </c:pt>
                <c:pt idx="2">
                  <c:v>0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Sugerencias!$E$6:$F$6</c:f>
              <c:strCache>
                <c:ptCount val="2"/>
                <c:pt idx="0">
                  <c:v>Adecuacion Instalaciones</c:v>
                </c:pt>
                <c:pt idx="1">
                  <c:v>Otras Causas</c:v>
                </c:pt>
              </c:strCache>
            </c:strRef>
          </c:cat>
          <c:val>
            <c:numRef>
              <c:f>Sugerencias!$E$24:$F$24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11-D2AD-4383-9754-8E67062306D0}"/>
            </c:ext>
          </c:extLst>
        </c:ser>
        <c:ser>
          <c:idx val="18"/>
          <c:order val="18"/>
          <c:tx>
            <c:strRef>
              <c:f>Sugerencias!$B$25:$D$25</c:f>
              <c:strCache>
                <c:ptCount val="3"/>
                <c:pt idx="0">
                  <c:v>REGIONAL SUR</c:v>
                </c:pt>
                <c:pt idx="1">
                  <c:v>0</c:v>
                </c:pt>
                <c:pt idx="2">
                  <c:v>0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Sugerencias!$E$6:$F$6</c:f>
              <c:strCache>
                <c:ptCount val="2"/>
                <c:pt idx="0">
                  <c:v>Adecuacion Instalaciones</c:v>
                </c:pt>
                <c:pt idx="1">
                  <c:v>Otras Causas</c:v>
                </c:pt>
              </c:strCache>
            </c:strRef>
          </c:cat>
          <c:val>
            <c:numRef>
              <c:f>Sugerencias!$E$25:$F$25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12-D2AD-4383-9754-8E67062306D0}"/>
            </c:ext>
          </c:extLst>
        </c:ser>
        <c:ser>
          <c:idx val="19"/>
          <c:order val="19"/>
          <c:tx>
            <c:strRef>
              <c:f>Sugerencias!$B$26:$D$26</c:f>
              <c:strCache>
                <c:ptCount val="3"/>
                <c:pt idx="0">
                  <c:v>REGIONAL SUROCCIDENTE</c:v>
                </c:pt>
                <c:pt idx="1">
                  <c:v>0</c:v>
                </c:pt>
                <c:pt idx="2">
                  <c:v>0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Sugerencias!$E$6:$F$6</c:f>
              <c:strCache>
                <c:ptCount val="2"/>
                <c:pt idx="0">
                  <c:v>Adecuacion Instalaciones</c:v>
                </c:pt>
                <c:pt idx="1">
                  <c:v>Otras Causas</c:v>
                </c:pt>
              </c:strCache>
            </c:strRef>
          </c:cat>
          <c:val>
            <c:numRef>
              <c:f>Sugerencias!$E$26:$F$26</c:f>
              <c:numCache>
                <c:formatCode>General</c:formatCode>
                <c:ptCount val="2"/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D2AD-4383-9754-8E67062306D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435474912"/>
        <c:axId val="435476872"/>
      </c:barChart>
      <c:catAx>
        <c:axId val="435474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35476872"/>
        <c:crosses val="autoZero"/>
        <c:auto val="1"/>
        <c:lblAlgn val="ctr"/>
        <c:lblOffset val="100"/>
        <c:noMultiLvlLbl val="0"/>
      </c:catAx>
      <c:valAx>
        <c:axId val="435476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35474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4013609997001716E-3"/>
          <c:y val="0.69958832665296677"/>
          <c:w val="0.99067111156831"/>
          <c:h val="0.244037568338471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 b="1"/>
              <a:t>INSTITUTO NACIONAL DE MEDICINA LEGAL Y CIENCIAS FORENSES</a:t>
            </a:r>
          </a:p>
          <a:p>
            <a:pPr>
              <a:defRPr b="1"/>
            </a:pPr>
            <a:r>
              <a:rPr lang="en-US" sz="1000" b="1"/>
              <a:t>GRUPO NACIONAL DE MEDECINA LEGAL Y CIENCIAS FORENSES</a:t>
            </a:r>
          </a:p>
          <a:p>
            <a:pPr>
              <a:defRPr b="1"/>
            </a:pPr>
            <a:r>
              <a:rPr lang="en-US" sz="1000" b="1"/>
              <a:t>REPORTE</a:t>
            </a:r>
            <a:r>
              <a:rPr lang="en-US" sz="1000" b="1" baseline="0"/>
              <a:t> CUARTO TRIMESTE AÑO 2018</a:t>
            </a:r>
          </a:p>
          <a:p>
            <a:pPr>
              <a:defRPr b="1"/>
            </a:pPr>
            <a:r>
              <a:rPr lang="en-US" sz="1000" b="1" baseline="0"/>
              <a:t>DENUNCIAS DE CORRUPCION</a:t>
            </a:r>
            <a:endParaRPr lang="en-US" sz="1000" b="1"/>
          </a:p>
        </c:rich>
      </c:tx>
      <c:layout>
        <c:manualLayout>
          <c:xMode val="edge"/>
          <c:yMode val="edge"/>
          <c:x val="0.25758566907899871"/>
          <c:y val="1.80693831181550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[6]Hoja1!$D$8</c:f>
              <c:strCache>
                <c:ptCount val="1"/>
                <c:pt idx="0">
                  <c:v>Traslado a Otra Entidad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[6]Hoja1!$C$9:$C$28</c:f>
              <c:strCache>
                <c:ptCount val="20"/>
                <c:pt idx="0">
                  <c:v>DIRECCION GENERAL</c:v>
                </c:pt>
                <c:pt idx="1">
                  <c:v>OFICINA JURIDICA</c:v>
                </c:pt>
                <c:pt idx="2">
                  <c:v>OFICINA PLANEACION</c:v>
                </c:pt>
                <c:pt idx="3">
                  <c:v>OFICINA CONTROL INTERNO</c:v>
                </c:pt>
                <c:pt idx="4">
                  <c:v>OFICINA CONTROL INTERNO DISCIPLINARIO</c:v>
                </c:pt>
                <c:pt idx="5">
                  <c:v>GRUPO NACIONAL COMUNICACONES SERVICIO AL CIUDADANO</c:v>
                </c:pt>
                <c:pt idx="6">
                  <c:v>GRUPO NACIONAL TECNILOGIAS INFORMACION COMUNICACIONES</c:v>
                </c:pt>
                <c:pt idx="7">
                  <c:v>SECRETARIA GENERAL</c:v>
                </c:pt>
                <c:pt idx="8">
                  <c:v>OFICINA  PERSONAL</c:v>
                </c:pt>
                <c:pt idx="9">
                  <c:v>SUBDIRECCION DE SERVICIOS FORENSES</c:v>
                </c:pt>
                <c:pt idx="10">
                  <c:v>SUBDIRECCION DE INVESTIGACION CIENTIFICA</c:v>
                </c:pt>
                <c:pt idx="11">
                  <c:v>SUBDIRECCION DE ADMINISTRATIVA Y FINANCIERA</c:v>
                </c:pt>
                <c:pt idx="12">
                  <c:v>REGIONAL BOGOTA</c:v>
                </c:pt>
                <c:pt idx="13">
                  <c:v>REGIONAL NOROCCIDENTE</c:v>
                </c:pt>
                <c:pt idx="14">
                  <c:v>REGIONAL NORORIENTE</c:v>
                </c:pt>
                <c:pt idx="15">
                  <c:v>REGIONAL NORTE</c:v>
                </c:pt>
                <c:pt idx="16">
                  <c:v>REGIONAL OCCIDENTE</c:v>
                </c:pt>
                <c:pt idx="17">
                  <c:v>REGIONAL ORIENTE</c:v>
                </c:pt>
                <c:pt idx="18">
                  <c:v>REGIONAL SUR</c:v>
                </c:pt>
                <c:pt idx="19">
                  <c:v>REGIONAL SUROCCIDENTE</c:v>
                </c:pt>
              </c:strCache>
            </c:strRef>
          </c:cat>
          <c:val>
            <c:numRef>
              <c:f>[6]Hoja1!$D$9:$D$28</c:f>
              <c:numCache>
                <c:formatCode>General</c:formatCode>
                <c:ptCount val="20"/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0B-4960-A3FA-47A8554D28D3}"/>
            </c:ext>
          </c:extLst>
        </c:ser>
        <c:ser>
          <c:idx val="1"/>
          <c:order val="1"/>
          <c:tx>
            <c:strRef>
              <c:f>[6]Hoja1!$E$8</c:f>
              <c:strCache>
                <c:ptCount val="1"/>
                <c:pt idx="0">
                  <c:v>Etica y Profesionalismo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[6]Hoja1!$C$9:$C$28</c:f>
              <c:strCache>
                <c:ptCount val="20"/>
                <c:pt idx="0">
                  <c:v>DIRECCION GENERAL</c:v>
                </c:pt>
                <c:pt idx="1">
                  <c:v>OFICINA JURIDICA</c:v>
                </c:pt>
                <c:pt idx="2">
                  <c:v>OFICINA PLANEACION</c:v>
                </c:pt>
                <c:pt idx="3">
                  <c:v>OFICINA CONTROL INTERNO</c:v>
                </c:pt>
                <c:pt idx="4">
                  <c:v>OFICINA CONTROL INTERNO DISCIPLINARIO</c:v>
                </c:pt>
                <c:pt idx="5">
                  <c:v>GRUPO NACIONAL COMUNICACONES SERVICIO AL CIUDADANO</c:v>
                </c:pt>
                <c:pt idx="6">
                  <c:v>GRUPO NACIONAL TECNILOGIAS INFORMACION COMUNICACIONES</c:v>
                </c:pt>
                <c:pt idx="7">
                  <c:v>SECRETARIA GENERAL</c:v>
                </c:pt>
                <c:pt idx="8">
                  <c:v>OFICINA  PERSONAL</c:v>
                </c:pt>
                <c:pt idx="9">
                  <c:v>SUBDIRECCION DE SERVICIOS FORENSES</c:v>
                </c:pt>
                <c:pt idx="10">
                  <c:v>SUBDIRECCION DE INVESTIGACION CIENTIFICA</c:v>
                </c:pt>
                <c:pt idx="11">
                  <c:v>SUBDIRECCION DE ADMINISTRATIVA Y FINANCIERA</c:v>
                </c:pt>
                <c:pt idx="12">
                  <c:v>REGIONAL BOGOTA</c:v>
                </c:pt>
                <c:pt idx="13">
                  <c:v>REGIONAL NOROCCIDENTE</c:v>
                </c:pt>
                <c:pt idx="14">
                  <c:v>REGIONAL NORORIENTE</c:v>
                </c:pt>
                <c:pt idx="15">
                  <c:v>REGIONAL NORTE</c:v>
                </c:pt>
                <c:pt idx="16">
                  <c:v>REGIONAL OCCIDENTE</c:v>
                </c:pt>
                <c:pt idx="17">
                  <c:v>REGIONAL ORIENTE</c:v>
                </c:pt>
                <c:pt idx="18">
                  <c:v>REGIONAL SUR</c:v>
                </c:pt>
                <c:pt idx="19">
                  <c:v>REGIONAL SUROCCIDENTE</c:v>
                </c:pt>
              </c:strCache>
            </c:strRef>
          </c:cat>
          <c:val>
            <c:numRef>
              <c:f>[6]Hoja1!$E$9:$E$28</c:f>
              <c:numCache>
                <c:formatCode>General</c:formatCode>
                <c:ptCount val="20"/>
                <c:pt idx="13">
                  <c:v>2</c:v>
                </c:pt>
                <c:pt idx="1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30B-4960-A3FA-47A8554D28D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435475304"/>
        <c:axId val="435477656"/>
      </c:barChart>
      <c:catAx>
        <c:axId val="4354753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35477656"/>
        <c:crosses val="autoZero"/>
        <c:auto val="1"/>
        <c:lblAlgn val="ctr"/>
        <c:lblOffset val="100"/>
        <c:noMultiLvlLbl val="0"/>
      </c:catAx>
      <c:valAx>
        <c:axId val="4354776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35475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0" baseline="0">
                <a:effectLst/>
              </a:rPr>
              <a:t>INSTITUTO NACIONAL DE MEDICINA LEGAL Y CIENCIAS FORENSES</a:t>
            </a:r>
            <a:endParaRPr lang="es-CO" sz="1000">
              <a:effectLst/>
            </a:endParaRPr>
          </a:p>
          <a:p>
            <a:pPr>
              <a:defRPr/>
            </a:pPr>
            <a:r>
              <a:rPr lang="en-US" sz="1000" b="1" i="0" baseline="0">
                <a:effectLst/>
              </a:rPr>
              <a:t>GRUPO NACIONAL DE MEDECINA LEGAL Y CIENCIAS FORENSES</a:t>
            </a:r>
            <a:endParaRPr lang="es-CO" sz="1000">
              <a:effectLst/>
            </a:endParaRPr>
          </a:p>
          <a:p>
            <a:pPr>
              <a:defRPr/>
            </a:pPr>
            <a:r>
              <a:rPr lang="en-US" sz="1000" b="1" i="0" baseline="0">
                <a:effectLst/>
              </a:rPr>
              <a:t>REPORTE CUARTO TRIMESTE AÑO 2018</a:t>
            </a:r>
            <a:endParaRPr lang="es-CO" sz="1000">
              <a:effectLst/>
            </a:endParaRPr>
          </a:p>
          <a:p>
            <a:pPr>
              <a:defRPr/>
            </a:pPr>
            <a:r>
              <a:rPr lang="en-US" sz="1000" b="1" i="0" baseline="0">
                <a:effectLst/>
              </a:rPr>
              <a:t>DESPLAZADOS </a:t>
            </a:r>
            <a:endParaRPr lang="es-CO" sz="1000"/>
          </a:p>
        </c:rich>
      </c:tx>
      <c:layout>
        <c:manualLayout>
          <c:xMode val="edge"/>
          <c:yMode val="edge"/>
          <c:x val="0.2286758530183727"/>
          <c:y val="2.126044039483674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0039049285505978"/>
          <c:y val="0.1956502760325983"/>
          <c:w val="0.87923913677456988"/>
          <c:h val="0.41705098421257397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'Personas desplazadas'!$C$7</c:f>
              <c:strCache>
                <c:ptCount val="1"/>
                <c:pt idx="0">
                  <c:v>SI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'Personas desplazadas'!$B$8:$B$27</c:f>
              <c:strCache>
                <c:ptCount val="20"/>
                <c:pt idx="0">
                  <c:v>DIRECCION GENERAL </c:v>
                </c:pt>
                <c:pt idx="1">
                  <c:v>OFICINA JURIDICA</c:v>
                </c:pt>
                <c:pt idx="2">
                  <c:v>OFICINA DE PLANEACION</c:v>
                </c:pt>
                <c:pt idx="3">
                  <c:v>OFICINA DE CONTROL INTERNO </c:v>
                </c:pt>
                <c:pt idx="4">
                  <c:v>OFICINA DE CONTROL INTERNO DISCIPLINARIO</c:v>
                </c:pt>
                <c:pt idx="5">
                  <c:v>GRUPO NAL DE COMUNICACIONES Y SERVICIO AL CIUDADANO</c:v>
                </c:pt>
                <c:pt idx="6">
                  <c:v>GRUPO NAL DE TEC DE INFORMACION Y COMUNICACIONES</c:v>
                </c:pt>
                <c:pt idx="7">
                  <c:v>SECRETARIA GENERAL</c:v>
                </c:pt>
                <c:pt idx="8">
                  <c:v>OFICINA DE PERSONAL</c:v>
                </c:pt>
                <c:pt idx="9">
                  <c:v>SUBDIRECCION DE SERVICIOS FORENSES</c:v>
                </c:pt>
                <c:pt idx="10">
                  <c:v>SUBDIRECCION DE INVESTIGACION CIENTIFICA</c:v>
                </c:pt>
                <c:pt idx="11">
                  <c:v>SUBDIRECCION ADMINISTRATIVA Y FINANCIERA</c:v>
                </c:pt>
                <c:pt idx="12">
                  <c:v>REGIONAL BOGOTA</c:v>
                </c:pt>
                <c:pt idx="13">
                  <c:v>REGIONAL NOROCCIDENTE</c:v>
                </c:pt>
                <c:pt idx="14">
                  <c:v>REGIONAL NORORIENTE</c:v>
                </c:pt>
                <c:pt idx="15">
                  <c:v>REGIONAL NORTE</c:v>
                </c:pt>
                <c:pt idx="16">
                  <c:v>REGIONAL OCCIDENTE</c:v>
                </c:pt>
                <c:pt idx="17">
                  <c:v>REGIONAL ORIENTE</c:v>
                </c:pt>
                <c:pt idx="18">
                  <c:v>REGIONAL SUR</c:v>
                </c:pt>
                <c:pt idx="19">
                  <c:v>REGIONAL SUROCCIDENTE</c:v>
                </c:pt>
              </c:strCache>
            </c:strRef>
          </c:cat>
          <c:val>
            <c:numRef>
              <c:f>'Personas desplazadas'!$C$8:$C$27</c:f>
              <c:numCache>
                <c:formatCode>General</c:formatCode>
                <c:ptCount val="20"/>
                <c:pt idx="5">
                  <c:v>2</c:v>
                </c:pt>
                <c:pt idx="17">
                  <c:v>1</c:v>
                </c:pt>
                <c:pt idx="1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1C-461A-A340-E7535DD158FD}"/>
            </c:ext>
          </c:extLst>
        </c:ser>
        <c:ser>
          <c:idx val="1"/>
          <c:order val="1"/>
          <c:tx>
            <c:strRef>
              <c:f>'Personas desplazadas'!$D$7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'Personas desplazadas'!$B$8:$B$27</c:f>
              <c:strCache>
                <c:ptCount val="20"/>
                <c:pt idx="0">
                  <c:v>DIRECCION GENERAL </c:v>
                </c:pt>
                <c:pt idx="1">
                  <c:v>OFICINA JURIDICA</c:v>
                </c:pt>
                <c:pt idx="2">
                  <c:v>OFICINA DE PLANEACION</c:v>
                </c:pt>
                <c:pt idx="3">
                  <c:v>OFICINA DE CONTROL INTERNO </c:v>
                </c:pt>
                <c:pt idx="4">
                  <c:v>OFICINA DE CONTROL INTERNO DISCIPLINARIO</c:v>
                </c:pt>
                <c:pt idx="5">
                  <c:v>GRUPO NAL DE COMUNICACIONES Y SERVICIO AL CIUDADANO</c:v>
                </c:pt>
                <c:pt idx="6">
                  <c:v>GRUPO NAL DE TEC DE INFORMACION Y COMUNICACIONES</c:v>
                </c:pt>
                <c:pt idx="7">
                  <c:v>SECRETARIA GENERAL</c:v>
                </c:pt>
                <c:pt idx="8">
                  <c:v>OFICINA DE PERSONAL</c:v>
                </c:pt>
                <c:pt idx="9">
                  <c:v>SUBDIRECCION DE SERVICIOS FORENSES</c:v>
                </c:pt>
                <c:pt idx="10">
                  <c:v>SUBDIRECCION DE INVESTIGACION CIENTIFICA</c:v>
                </c:pt>
                <c:pt idx="11">
                  <c:v>SUBDIRECCION ADMINISTRATIVA Y FINANCIERA</c:v>
                </c:pt>
                <c:pt idx="12">
                  <c:v>REGIONAL BOGOTA</c:v>
                </c:pt>
                <c:pt idx="13">
                  <c:v>REGIONAL NOROCCIDENTE</c:v>
                </c:pt>
                <c:pt idx="14">
                  <c:v>REGIONAL NORORIENTE</c:v>
                </c:pt>
                <c:pt idx="15">
                  <c:v>REGIONAL NORTE</c:v>
                </c:pt>
                <c:pt idx="16">
                  <c:v>REGIONAL OCCIDENTE</c:v>
                </c:pt>
                <c:pt idx="17">
                  <c:v>REGIONAL ORIENTE</c:v>
                </c:pt>
                <c:pt idx="18">
                  <c:v>REGIONAL SUR</c:v>
                </c:pt>
                <c:pt idx="19">
                  <c:v>REGIONAL SUROCCIDENTE</c:v>
                </c:pt>
              </c:strCache>
            </c:strRef>
          </c:cat>
          <c:val>
            <c:numRef>
              <c:f>'Personas desplazadas'!$D$8:$D$27</c:f>
              <c:numCache>
                <c:formatCode>General</c:formatCode>
                <c:ptCount val="20"/>
                <c:pt idx="1">
                  <c:v>4</c:v>
                </c:pt>
                <c:pt idx="2">
                  <c:v>1</c:v>
                </c:pt>
                <c:pt idx="4">
                  <c:v>6</c:v>
                </c:pt>
                <c:pt idx="5">
                  <c:v>101</c:v>
                </c:pt>
                <c:pt idx="6">
                  <c:v>3</c:v>
                </c:pt>
                <c:pt idx="8">
                  <c:v>16</c:v>
                </c:pt>
                <c:pt idx="9">
                  <c:v>98</c:v>
                </c:pt>
                <c:pt idx="10">
                  <c:v>34</c:v>
                </c:pt>
                <c:pt idx="11">
                  <c:v>3</c:v>
                </c:pt>
                <c:pt idx="12">
                  <c:v>78</c:v>
                </c:pt>
                <c:pt idx="13">
                  <c:v>18</c:v>
                </c:pt>
                <c:pt idx="14">
                  <c:v>10</c:v>
                </c:pt>
                <c:pt idx="15">
                  <c:v>14</c:v>
                </c:pt>
                <c:pt idx="16">
                  <c:v>10</c:v>
                </c:pt>
                <c:pt idx="17">
                  <c:v>11</c:v>
                </c:pt>
                <c:pt idx="18">
                  <c:v>8</c:v>
                </c:pt>
                <c:pt idx="19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71C-461A-A340-E7535DD158F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435475696"/>
        <c:axId val="435474520"/>
        <c:axId val="0"/>
      </c:bar3DChart>
      <c:catAx>
        <c:axId val="435475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35474520"/>
        <c:crosses val="autoZero"/>
        <c:auto val="1"/>
        <c:lblAlgn val="ctr"/>
        <c:lblOffset val="100"/>
        <c:noMultiLvlLbl val="0"/>
      </c:catAx>
      <c:valAx>
        <c:axId val="435474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3547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0" baseline="0">
                <a:effectLst/>
              </a:rPr>
              <a:t>INSTITUTO NACIONAL DE MEDICINA LEGAL Y CIENCIAS FORENSES</a:t>
            </a:r>
            <a:endParaRPr lang="es-CO" sz="1000">
              <a:effectLst/>
            </a:endParaRPr>
          </a:p>
          <a:p>
            <a:pPr>
              <a:defRPr/>
            </a:pPr>
            <a:r>
              <a:rPr lang="en-US" sz="1000" b="1" i="0" baseline="0">
                <a:effectLst/>
              </a:rPr>
              <a:t>GRUPO NACIONAL DE MEDECINA LEGAL Y CIENCIAS FORENSES</a:t>
            </a:r>
            <a:endParaRPr lang="es-CO" sz="1000">
              <a:effectLst/>
            </a:endParaRPr>
          </a:p>
          <a:p>
            <a:pPr>
              <a:defRPr/>
            </a:pPr>
            <a:r>
              <a:rPr lang="en-US" sz="1000" b="1" i="0" baseline="0">
                <a:effectLst/>
              </a:rPr>
              <a:t>REPORTE CUARTO TRIMESTE AÑO 2018</a:t>
            </a:r>
            <a:endParaRPr lang="es-CO" sz="1000">
              <a:effectLst/>
            </a:endParaRPr>
          </a:p>
          <a:p>
            <a:pPr>
              <a:defRPr/>
            </a:pPr>
            <a:r>
              <a:rPr lang="es-CO" sz="1000" b="1">
                <a:effectLst/>
              </a:rPr>
              <a:t>VICTIMAS DEL CONFLICTO</a:t>
            </a:r>
            <a:endParaRPr lang="es-CO"/>
          </a:p>
        </c:rich>
      </c:tx>
      <c:layout>
        <c:manualLayout>
          <c:xMode val="edge"/>
          <c:yMode val="edge"/>
          <c:x val="0.3020248727285561"/>
          <c:y val="3.1331592689295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'Vict del Conflicto'!$C$7</c:f>
              <c:strCache>
                <c:ptCount val="1"/>
                <c:pt idx="0">
                  <c:v>SI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'Vict del Conflicto'!$B$8:$B$28</c:f>
              <c:strCache>
                <c:ptCount val="21"/>
                <c:pt idx="0">
                  <c:v>DIRECCION GENERAL </c:v>
                </c:pt>
                <c:pt idx="1">
                  <c:v>OFICINA JURIDICA</c:v>
                </c:pt>
                <c:pt idx="2">
                  <c:v>OFICINA DE PLANEACION</c:v>
                </c:pt>
                <c:pt idx="3">
                  <c:v>OFICINA DE CONTROL INTERNO </c:v>
                </c:pt>
                <c:pt idx="4">
                  <c:v>OFICINA DE CONTROL INTERNO DISCIPLINARIO</c:v>
                </c:pt>
                <c:pt idx="5">
                  <c:v>GRUPO NAL DE COMUNICACIONES Y SERVICIO AL CIUDADANO</c:v>
                </c:pt>
                <c:pt idx="6">
                  <c:v>GRUPO NAL DE TEC DE INFORMACION Y COMUNICACIONES</c:v>
                </c:pt>
                <c:pt idx="7">
                  <c:v>SECRETARIA GENERAL</c:v>
                </c:pt>
                <c:pt idx="8">
                  <c:v>OFICINA DE PERSONAL</c:v>
                </c:pt>
                <c:pt idx="9">
                  <c:v>SUBDIRECCION DE SERVICIOS FORENSES</c:v>
                </c:pt>
                <c:pt idx="10">
                  <c:v>SUBDIRECCION DE INVESTIGACION CIENTIFICA</c:v>
                </c:pt>
                <c:pt idx="11">
                  <c:v>SUBDIRECCION ADMINISTRATIVA Y FINANCIERA</c:v>
                </c:pt>
                <c:pt idx="12">
                  <c:v>REGIONAL BOGOTA</c:v>
                </c:pt>
                <c:pt idx="13">
                  <c:v>REGIONAL NOROCCIDENTE</c:v>
                </c:pt>
                <c:pt idx="14">
                  <c:v>REGIONAL NORORIENTE</c:v>
                </c:pt>
                <c:pt idx="15">
                  <c:v>REGIONAL NORTE</c:v>
                </c:pt>
                <c:pt idx="16">
                  <c:v>REGIONAL OCCIDENTE</c:v>
                </c:pt>
                <c:pt idx="17">
                  <c:v>REGIONAL ORIENTE</c:v>
                </c:pt>
                <c:pt idx="18">
                  <c:v>REGIONAL SUR</c:v>
                </c:pt>
                <c:pt idx="19">
                  <c:v>REGIONAL SUROCCIDENTE</c:v>
                </c:pt>
                <c:pt idx="20">
                  <c:v>TOTAL </c:v>
                </c:pt>
              </c:strCache>
            </c:strRef>
          </c:cat>
          <c:val>
            <c:numRef>
              <c:f>'Vict del Conflicto'!$C$8:$C$28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D0-40B0-B8CD-6E1DD8426106}"/>
            </c:ext>
          </c:extLst>
        </c:ser>
        <c:ser>
          <c:idx val="1"/>
          <c:order val="1"/>
          <c:tx>
            <c:strRef>
              <c:f>'Vict del Conflicto'!$D$7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'Vict del Conflicto'!$B$8:$B$28</c:f>
              <c:strCache>
                <c:ptCount val="21"/>
                <c:pt idx="0">
                  <c:v>DIRECCION GENERAL </c:v>
                </c:pt>
                <c:pt idx="1">
                  <c:v>OFICINA JURIDICA</c:v>
                </c:pt>
                <c:pt idx="2">
                  <c:v>OFICINA DE PLANEACION</c:v>
                </c:pt>
                <c:pt idx="3">
                  <c:v>OFICINA DE CONTROL INTERNO </c:v>
                </c:pt>
                <c:pt idx="4">
                  <c:v>OFICINA DE CONTROL INTERNO DISCIPLINARIO</c:v>
                </c:pt>
                <c:pt idx="5">
                  <c:v>GRUPO NAL DE COMUNICACIONES Y SERVICIO AL CIUDADANO</c:v>
                </c:pt>
                <c:pt idx="6">
                  <c:v>GRUPO NAL DE TEC DE INFORMACION Y COMUNICACIONES</c:v>
                </c:pt>
                <c:pt idx="7">
                  <c:v>SECRETARIA GENERAL</c:v>
                </c:pt>
                <c:pt idx="8">
                  <c:v>OFICINA DE PERSONAL</c:v>
                </c:pt>
                <c:pt idx="9">
                  <c:v>SUBDIRECCION DE SERVICIOS FORENSES</c:v>
                </c:pt>
                <c:pt idx="10">
                  <c:v>SUBDIRECCION DE INVESTIGACION CIENTIFICA</c:v>
                </c:pt>
                <c:pt idx="11">
                  <c:v>SUBDIRECCION ADMINISTRATIVA Y FINANCIERA</c:v>
                </c:pt>
                <c:pt idx="12">
                  <c:v>REGIONAL BOGOTA</c:v>
                </c:pt>
                <c:pt idx="13">
                  <c:v>REGIONAL NOROCCIDENTE</c:v>
                </c:pt>
                <c:pt idx="14">
                  <c:v>REGIONAL NORORIENTE</c:v>
                </c:pt>
                <c:pt idx="15">
                  <c:v>REGIONAL NORTE</c:v>
                </c:pt>
                <c:pt idx="16">
                  <c:v>REGIONAL OCCIDENTE</c:v>
                </c:pt>
                <c:pt idx="17">
                  <c:v>REGIONAL ORIENTE</c:v>
                </c:pt>
                <c:pt idx="18">
                  <c:v>REGIONAL SUR</c:v>
                </c:pt>
                <c:pt idx="19">
                  <c:v>REGIONAL SUROCCIDENTE</c:v>
                </c:pt>
                <c:pt idx="20">
                  <c:v>TOTAL </c:v>
                </c:pt>
              </c:strCache>
            </c:strRef>
          </c:cat>
          <c:val>
            <c:numRef>
              <c:f>'Vict del Conflicto'!$D$8:$D$28</c:f>
              <c:numCache>
                <c:formatCode>General</c:formatCode>
                <c:ptCount val="21"/>
                <c:pt idx="0">
                  <c:v>0</c:v>
                </c:pt>
                <c:pt idx="1">
                  <c:v>4</c:v>
                </c:pt>
                <c:pt idx="2">
                  <c:v>1</c:v>
                </c:pt>
                <c:pt idx="3">
                  <c:v>0</c:v>
                </c:pt>
                <c:pt idx="4">
                  <c:v>6</c:v>
                </c:pt>
                <c:pt idx="5">
                  <c:v>103</c:v>
                </c:pt>
                <c:pt idx="6">
                  <c:v>3</c:v>
                </c:pt>
                <c:pt idx="7">
                  <c:v>0</c:v>
                </c:pt>
                <c:pt idx="8">
                  <c:v>16</c:v>
                </c:pt>
                <c:pt idx="9">
                  <c:v>98</c:v>
                </c:pt>
                <c:pt idx="10">
                  <c:v>34</c:v>
                </c:pt>
                <c:pt idx="11">
                  <c:v>3</c:v>
                </c:pt>
                <c:pt idx="12">
                  <c:v>78</c:v>
                </c:pt>
                <c:pt idx="13">
                  <c:v>18</c:v>
                </c:pt>
                <c:pt idx="14">
                  <c:v>10</c:v>
                </c:pt>
                <c:pt idx="15">
                  <c:v>14</c:v>
                </c:pt>
                <c:pt idx="16">
                  <c:v>10</c:v>
                </c:pt>
                <c:pt idx="17">
                  <c:v>12</c:v>
                </c:pt>
                <c:pt idx="18">
                  <c:v>8</c:v>
                </c:pt>
                <c:pt idx="19">
                  <c:v>21</c:v>
                </c:pt>
                <c:pt idx="20">
                  <c:v>439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D0-40B0-B8CD-6E1DD842610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61772328"/>
        <c:axId val="361770368"/>
      </c:barChart>
      <c:catAx>
        <c:axId val="361772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61770368"/>
        <c:crosses val="autoZero"/>
        <c:auto val="1"/>
        <c:lblAlgn val="ctr"/>
        <c:lblOffset val="100"/>
        <c:noMultiLvlLbl val="0"/>
      </c:catAx>
      <c:valAx>
        <c:axId val="361770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61772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0" baseline="0">
                <a:effectLst/>
              </a:rPr>
              <a:t>INSTITUTO NACIONAL DE MEDICINA LEGAL Y CIENCIAS FORENSES</a:t>
            </a:r>
            <a:endParaRPr lang="es-CO" sz="1000">
              <a:effectLst/>
            </a:endParaRPr>
          </a:p>
          <a:p>
            <a:pPr>
              <a:defRPr/>
            </a:pPr>
            <a:r>
              <a:rPr lang="en-US" sz="1000" b="1" i="0" baseline="0">
                <a:effectLst/>
              </a:rPr>
              <a:t>GRUPO NACIONAL DE MEDECINA LEGAL Y CIENCIAS FORENSES</a:t>
            </a:r>
            <a:endParaRPr lang="es-CO" sz="1000">
              <a:effectLst/>
            </a:endParaRPr>
          </a:p>
          <a:p>
            <a:pPr>
              <a:defRPr/>
            </a:pPr>
            <a:r>
              <a:rPr lang="en-US" sz="1000" b="1" i="0" baseline="0">
                <a:effectLst/>
              </a:rPr>
              <a:t>REPORTE CUARTO TRIMESTE AÑO 2018</a:t>
            </a:r>
            <a:endParaRPr lang="es-CO" sz="1000">
              <a:effectLst/>
            </a:endParaRPr>
          </a:p>
          <a:p>
            <a:pPr>
              <a:defRPr/>
            </a:pPr>
            <a:r>
              <a:rPr lang="es-CO" sz="1000" b="1" i="0" baseline="0">
                <a:effectLst/>
              </a:rPr>
              <a:t>MANIFESTACION EN CONTRA DE</a:t>
            </a:r>
            <a:endParaRPr lang="es-CO"/>
          </a:p>
        </c:rich>
      </c:tx>
      <c:layout>
        <c:manualLayout>
          <c:xMode val="edge"/>
          <c:yMode val="edge"/>
          <c:x val="0.28919173704323226"/>
          <c:y val="1.91846522781774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33682227027321066"/>
          <c:y val="0.16503597122302158"/>
          <c:w val="0.63852833421729016"/>
          <c:h val="0.6162620140108384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'Sistema Nacional'!$C$6</c:f>
              <c:strCache>
                <c:ptCount val="1"/>
                <c:pt idx="0">
                  <c:v>INMLCF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'Sistema Nacional'!$B$7:$B$26</c:f>
              <c:strCache>
                <c:ptCount val="20"/>
                <c:pt idx="0">
                  <c:v>DIRECCION GENERAL </c:v>
                </c:pt>
                <c:pt idx="1">
                  <c:v>OFICINA JURIDICA</c:v>
                </c:pt>
                <c:pt idx="2">
                  <c:v>OFICINA DE PLANEACION</c:v>
                </c:pt>
                <c:pt idx="3">
                  <c:v>OFICINA DE CONTROL INTERNO </c:v>
                </c:pt>
                <c:pt idx="4">
                  <c:v>OFICINA DE CONTROL INTERNO DISCIPLINARIO</c:v>
                </c:pt>
                <c:pt idx="5">
                  <c:v>GRUPO NAL DE COMUNICACIONES Y SERVICIO AL CIUDADANO</c:v>
                </c:pt>
                <c:pt idx="6">
                  <c:v>GRUPO NAL DE TEC DE INFORMACION Y COMUNICACIONES</c:v>
                </c:pt>
                <c:pt idx="7">
                  <c:v>SECRETARIA GENERAL</c:v>
                </c:pt>
                <c:pt idx="8">
                  <c:v>OFICINA DE PERSONAL</c:v>
                </c:pt>
                <c:pt idx="9">
                  <c:v>SUBDIRECCION DE SERVICIOS FORENSES</c:v>
                </c:pt>
                <c:pt idx="10">
                  <c:v>SUBDIRECCION DE INVESTIGACION CIENTIFICA</c:v>
                </c:pt>
                <c:pt idx="11">
                  <c:v>SUBDIRECCION ADMINISTRATIVA Y FINANCIERA</c:v>
                </c:pt>
                <c:pt idx="12">
                  <c:v>REGIONAL BOGOTA</c:v>
                </c:pt>
                <c:pt idx="13">
                  <c:v>REGIONAL NOROCCIDENTE</c:v>
                </c:pt>
                <c:pt idx="14">
                  <c:v>REGIONAL NORORIENTE</c:v>
                </c:pt>
                <c:pt idx="15">
                  <c:v>REGIONAL NORTE</c:v>
                </c:pt>
                <c:pt idx="16">
                  <c:v>REGIONAL OCCIDENTE</c:v>
                </c:pt>
                <c:pt idx="17">
                  <c:v>REGIONAL ORIENTE</c:v>
                </c:pt>
                <c:pt idx="18">
                  <c:v>REGIONAL SUR</c:v>
                </c:pt>
                <c:pt idx="19">
                  <c:v>REGIONAL SUROCCIDENTE</c:v>
                </c:pt>
              </c:strCache>
            </c:strRef>
          </c:cat>
          <c:val>
            <c:numRef>
              <c:f>'Sistema Nacional'!$C$7:$C$26</c:f>
              <c:numCache>
                <c:formatCode>General</c:formatCode>
                <c:ptCount val="20"/>
                <c:pt idx="0">
                  <c:v>0</c:v>
                </c:pt>
                <c:pt idx="1">
                  <c:v>4</c:v>
                </c:pt>
                <c:pt idx="2">
                  <c:v>1</c:v>
                </c:pt>
                <c:pt idx="3">
                  <c:v>0</c:v>
                </c:pt>
                <c:pt idx="4">
                  <c:v>6</c:v>
                </c:pt>
                <c:pt idx="5">
                  <c:v>98</c:v>
                </c:pt>
                <c:pt idx="6">
                  <c:v>3</c:v>
                </c:pt>
                <c:pt idx="7">
                  <c:v>0</c:v>
                </c:pt>
                <c:pt idx="8">
                  <c:v>16</c:v>
                </c:pt>
                <c:pt idx="9">
                  <c:v>98</c:v>
                </c:pt>
                <c:pt idx="10">
                  <c:v>34</c:v>
                </c:pt>
                <c:pt idx="11">
                  <c:v>3</c:v>
                </c:pt>
                <c:pt idx="12">
                  <c:v>78</c:v>
                </c:pt>
                <c:pt idx="13">
                  <c:v>18</c:v>
                </c:pt>
                <c:pt idx="14">
                  <c:v>10</c:v>
                </c:pt>
                <c:pt idx="15">
                  <c:v>14</c:v>
                </c:pt>
                <c:pt idx="16">
                  <c:v>10</c:v>
                </c:pt>
                <c:pt idx="17">
                  <c:v>12</c:v>
                </c:pt>
                <c:pt idx="18">
                  <c:v>8</c:v>
                </c:pt>
                <c:pt idx="19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39-488A-88EA-11A10A46AC8B}"/>
            </c:ext>
          </c:extLst>
        </c:ser>
        <c:ser>
          <c:idx val="1"/>
          <c:order val="1"/>
          <c:tx>
            <c:strRef>
              <c:f>'Sistema Nacional'!$D$6</c:f>
              <c:strCache>
                <c:ptCount val="1"/>
                <c:pt idx="0">
                  <c:v>POLICIA NACIONAL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'Sistema Nacional'!$B$7:$B$26</c:f>
              <c:strCache>
                <c:ptCount val="20"/>
                <c:pt idx="0">
                  <c:v>DIRECCION GENERAL </c:v>
                </c:pt>
                <c:pt idx="1">
                  <c:v>OFICINA JURIDICA</c:v>
                </c:pt>
                <c:pt idx="2">
                  <c:v>OFICINA DE PLANEACION</c:v>
                </c:pt>
                <c:pt idx="3">
                  <c:v>OFICINA DE CONTROL INTERNO </c:v>
                </c:pt>
                <c:pt idx="4">
                  <c:v>OFICINA DE CONTROL INTERNO DISCIPLINARIO</c:v>
                </c:pt>
                <c:pt idx="5">
                  <c:v>GRUPO NAL DE COMUNICACIONES Y SERVICIO AL CIUDADANO</c:v>
                </c:pt>
                <c:pt idx="6">
                  <c:v>GRUPO NAL DE TEC DE INFORMACION Y COMUNICACIONES</c:v>
                </c:pt>
                <c:pt idx="7">
                  <c:v>SECRETARIA GENERAL</c:v>
                </c:pt>
                <c:pt idx="8">
                  <c:v>OFICINA DE PERSONAL</c:v>
                </c:pt>
                <c:pt idx="9">
                  <c:v>SUBDIRECCION DE SERVICIOS FORENSES</c:v>
                </c:pt>
                <c:pt idx="10">
                  <c:v>SUBDIRECCION DE INVESTIGACION CIENTIFICA</c:v>
                </c:pt>
                <c:pt idx="11">
                  <c:v>SUBDIRECCION ADMINISTRATIVA Y FINANCIERA</c:v>
                </c:pt>
                <c:pt idx="12">
                  <c:v>REGIONAL BOGOTA</c:v>
                </c:pt>
                <c:pt idx="13">
                  <c:v>REGIONAL NOROCCIDENTE</c:v>
                </c:pt>
                <c:pt idx="14">
                  <c:v>REGIONAL NORORIENTE</c:v>
                </c:pt>
                <c:pt idx="15">
                  <c:v>REGIONAL NORTE</c:v>
                </c:pt>
                <c:pt idx="16">
                  <c:v>REGIONAL OCCIDENTE</c:v>
                </c:pt>
                <c:pt idx="17">
                  <c:v>REGIONAL ORIENTE</c:v>
                </c:pt>
                <c:pt idx="18">
                  <c:v>REGIONAL SUR</c:v>
                </c:pt>
                <c:pt idx="19">
                  <c:v>REGIONAL SUROCCIDENTE</c:v>
                </c:pt>
              </c:strCache>
            </c:strRef>
          </c:cat>
          <c:val>
            <c:numRef>
              <c:f>'Sistema Nacional'!$D$7:$D$26</c:f>
              <c:numCache>
                <c:formatCode>General</c:formatCode>
                <c:ptCount val="20"/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39-488A-88EA-11A10A46AC8B}"/>
            </c:ext>
          </c:extLst>
        </c:ser>
        <c:ser>
          <c:idx val="2"/>
          <c:order val="2"/>
          <c:tx>
            <c:strRef>
              <c:f>'Sistema Nacional'!$E$6</c:f>
              <c:strCache>
                <c:ptCount val="1"/>
                <c:pt idx="0">
                  <c:v>POLICIA JUDICIAL (CTI)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'Sistema Nacional'!$B$7:$B$26</c:f>
              <c:strCache>
                <c:ptCount val="20"/>
                <c:pt idx="0">
                  <c:v>DIRECCION GENERAL </c:v>
                </c:pt>
                <c:pt idx="1">
                  <c:v>OFICINA JURIDICA</c:v>
                </c:pt>
                <c:pt idx="2">
                  <c:v>OFICINA DE PLANEACION</c:v>
                </c:pt>
                <c:pt idx="3">
                  <c:v>OFICINA DE CONTROL INTERNO </c:v>
                </c:pt>
                <c:pt idx="4">
                  <c:v>OFICINA DE CONTROL INTERNO DISCIPLINARIO</c:v>
                </c:pt>
                <c:pt idx="5">
                  <c:v>GRUPO NAL DE COMUNICACIONES Y SERVICIO AL CIUDADANO</c:v>
                </c:pt>
                <c:pt idx="6">
                  <c:v>GRUPO NAL DE TEC DE INFORMACION Y COMUNICACIONES</c:v>
                </c:pt>
                <c:pt idx="7">
                  <c:v>SECRETARIA GENERAL</c:v>
                </c:pt>
                <c:pt idx="8">
                  <c:v>OFICINA DE PERSONAL</c:v>
                </c:pt>
                <c:pt idx="9">
                  <c:v>SUBDIRECCION DE SERVICIOS FORENSES</c:v>
                </c:pt>
                <c:pt idx="10">
                  <c:v>SUBDIRECCION DE INVESTIGACION CIENTIFICA</c:v>
                </c:pt>
                <c:pt idx="11">
                  <c:v>SUBDIRECCION ADMINISTRATIVA Y FINANCIERA</c:v>
                </c:pt>
                <c:pt idx="12">
                  <c:v>REGIONAL BOGOTA</c:v>
                </c:pt>
                <c:pt idx="13">
                  <c:v>REGIONAL NOROCCIDENTE</c:v>
                </c:pt>
                <c:pt idx="14">
                  <c:v>REGIONAL NORORIENTE</c:v>
                </c:pt>
                <c:pt idx="15">
                  <c:v>REGIONAL NORTE</c:v>
                </c:pt>
                <c:pt idx="16">
                  <c:v>REGIONAL OCCIDENTE</c:v>
                </c:pt>
                <c:pt idx="17">
                  <c:v>REGIONAL ORIENTE</c:v>
                </c:pt>
                <c:pt idx="18">
                  <c:v>REGIONAL SUR</c:v>
                </c:pt>
                <c:pt idx="19">
                  <c:v>REGIONAL SUROCCIDENTE</c:v>
                </c:pt>
              </c:strCache>
            </c:strRef>
          </c:cat>
          <c:val>
            <c:numRef>
              <c:f>'Sistema Nacional'!$E$7:$E$26</c:f>
              <c:numCache>
                <c:formatCode>General</c:formatCode>
                <c:ptCount val="20"/>
              </c:numCache>
            </c:numRef>
          </c:val>
          <c:extLst>
            <c:ext xmlns:c16="http://schemas.microsoft.com/office/drawing/2014/chart" uri="{C3380CC4-5D6E-409C-BE32-E72D297353CC}">
              <c16:uniqueId val="{00000002-4039-488A-88EA-11A10A46AC8B}"/>
            </c:ext>
          </c:extLst>
        </c:ser>
        <c:ser>
          <c:idx val="3"/>
          <c:order val="3"/>
          <c:tx>
            <c:strRef>
              <c:f>'Sistema Nacional'!$F$6</c:f>
              <c:strCache>
                <c:ptCount val="1"/>
                <c:pt idx="0">
                  <c:v>ENTIAD PRESTADORA DE SALUD (MIN SALUD)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'Sistema Nacional'!$B$7:$B$26</c:f>
              <c:strCache>
                <c:ptCount val="20"/>
                <c:pt idx="0">
                  <c:v>DIRECCION GENERAL </c:v>
                </c:pt>
                <c:pt idx="1">
                  <c:v>OFICINA JURIDICA</c:v>
                </c:pt>
                <c:pt idx="2">
                  <c:v>OFICINA DE PLANEACION</c:v>
                </c:pt>
                <c:pt idx="3">
                  <c:v>OFICINA DE CONTROL INTERNO </c:v>
                </c:pt>
                <c:pt idx="4">
                  <c:v>OFICINA DE CONTROL INTERNO DISCIPLINARIO</c:v>
                </c:pt>
                <c:pt idx="5">
                  <c:v>GRUPO NAL DE COMUNICACIONES Y SERVICIO AL CIUDADANO</c:v>
                </c:pt>
                <c:pt idx="6">
                  <c:v>GRUPO NAL DE TEC DE INFORMACION Y COMUNICACIONES</c:v>
                </c:pt>
                <c:pt idx="7">
                  <c:v>SECRETARIA GENERAL</c:v>
                </c:pt>
                <c:pt idx="8">
                  <c:v>OFICINA DE PERSONAL</c:v>
                </c:pt>
                <c:pt idx="9">
                  <c:v>SUBDIRECCION DE SERVICIOS FORENSES</c:v>
                </c:pt>
                <c:pt idx="10">
                  <c:v>SUBDIRECCION DE INVESTIGACION CIENTIFICA</c:v>
                </c:pt>
                <c:pt idx="11">
                  <c:v>SUBDIRECCION ADMINISTRATIVA Y FINANCIERA</c:v>
                </c:pt>
                <c:pt idx="12">
                  <c:v>REGIONAL BOGOTA</c:v>
                </c:pt>
                <c:pt idx="13">
                  <c:v>REGIONAL NOROCCIDENTE</c:v>
                </c:pt>
                <c:pt idx="14">
                  <c:v>REGIONAL NORORIENTE</c:v>
                </c:pt>
                <c:pt idx="15">
                  <c:v>REGIONAL NORTE</c:v>
                </c:pt>
                <c:pt idx="16">
                  <c:v>REGIONAL OCCIDENTE</c:v>
                </c:pt>
                <c:pt idx="17">
                  <c:v>REGIONAL ORIENTE</c:v>
                </c:pt>
                <c:pt idx="18">
                  <c:v>REGIONAL SUR</c:v>
                </c:pt>
                <c:pt idx="19">
                  <c:v>REGIONAL SUROCCIDENTE</c:v>
                </c:pt>
              </c:strCache>
            </c:strRef>
          </c:cat>
          <c:val>
            <c:numRef>
              <c:f>'Sistema Nacional'!$F$7:$F$26</c:f>
              <c:numCache>
                <c:formatCode>General</c:formatCode>
                <c:ptCount val="20"/>
              </c:numCache>
            </c:numRef>
          </c:val>
          <c:extLst>
            <c:ext xmlns:c16="http://schemas.microsoft.com/office/drawing/2014/chart" uri="{C3380CC4-5D6E-409C-BE32-E72D297353CC}">
              <c16:uniqueId val="{00000003-4039-488A-88EA-11A10A46AC8B}"/>
            </c:ext>
          </c:extLst>
        </c:ser>
        <c:ser>
          <c:idx val="4"/>
          <c:order val="4"/>
          <c:tx>
            <c:strRef>
              <c:f>'Sistema Nacional'!$G$6</c:f>
              <c:strCache>
                <c:ptCount val="1"/>
                <c:pt idx="0">
                  <c:v>UNIVERSIDADES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'Sistema Nacional'!$B$7:$B$26</c:f>
              <c:strCache>
                <c:ptCount val="20"/>
                <c:pt idx="0">
                  <c:v>DIRECCION GENERAL </c:v>
                </c:pt>
                <c:pt idx="1">
                  <c:v>OFICINA JURIDICA</c:v>
                </c:pt>
                <c:pt idx="2">
                  <c:v>OFICINA DE PLANEACION</c:v>
                </c:pt>
                <c:pt idx="3">
                  <c:v>OFICINA DE CONTROL INTERNO </c:v>
                </c:pt>
                <c:pt idx="4">
                  <c:v>OFICINA DE CONTROL INTERNO DISCIPLINARIO</c:v>
                </c:pt>
                <c:pt idx="5">
                  <c:v>GRUPO NAL DE COMUNICACIONES Y SERVICIO AL CIUDADANO</c:v>
                </c:pt>
                <c:pt idx="6">
                  <c:v>GRUPO NAL DE TEC DE INFORMACION Y COMUNICACIONES</c:v>
                </c:pt>
                <c:pt idx="7">
                  <c:v>SECRETARIA GENERAL</c:v>
                </c:pt>
                <c:pt idx="8">
                  <c:v>OFICINA DE PERSONAL</c:v>
                </c:pt>
                <c:pt idx="9">
                  <c:v>SUBDIRECCION DE SERVICIOS FORENSES</c:v>
                </c:pt>
                <c:pt idx="10">
                  <c:v>SUBDIRECCION DE INVESTIGACION CIENTIFICA</c:v>
                </c:pt>
                <c:pt idx="11">
                  <c:v>SUBDIRECCION ADMINISTRATIVA Y FINANCIERA</c:v>
                </c:pt>
                <c:pt idx="12">
                  <c:v>REGIONAL BOGOTA</c:v>
                </c:pt>
                <c:pt idx="13">
                  <c:v>REGIONAL NOROCCIDENTE</c:v>
                </c:pt>
                <c:pt idx="14">
                  <c:v>REGIONAL NORORIENTE</c:v>
                </c:pt>
                <c:pt idx="15">
                  <c:v>REGIONAL NORTE</c:v>
                </c:pt>
                <c:pt idx="16">
                  <c:v>REGIONAL OCCIDENTE</c:v>
                </c:pt>
                <c:pt idx="17">
                  <c:v>REGIONAL ORIENTE</c:v>
                </c:pt>
                <c:pt idx="18">
                  <c:v>REGIONAL SUR</c:v>
                </c:pt>
                <c:pt idx="19">
                  <c:v>REGIONAL SUROCCIDENTE</c:v>
                </c:pt>
              </c:strCache>
            </c:strRef>
          </c:cat>
          <c:val>
            <c:numRef>
              <c:f>'Sistema Nacional'!$G$7:$G$26</c:f>
              <c:numCache>
                <c:formatCode>General</c:formatCode>
                <c:ptCount val="20"/>
              </c:numCache>
            </c:numRef>
          </c:val>
          <c:extLst>
            <c:ext xmlns:c16="http://schemas.microsoft.com/office/drawing/2014/chart" uri="{C3380CC4-5D6E-409C-BE32-E72D297353CC}">
              <c16:uniqueId val="{00000004-4039-488A-88EA-11A10A46AC8B}"/>
            </c:ext>
          </c:extLst>
        </c:ser>
        <c:ser>
          <c:idx val="5"/>
          <c:order val="5"/>
          <c:tx>
            <c:strRef>
              <c:f>'Sistema Nacional'!$H$6</c:f>
              <c:strCache>
                <c:ptCount val="1"/>
                <c:pt idx="0">
                  <c:v>DEFENSORIA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'Sistema Nacional'!$B$7:$B$26</c:f>
              <c:strCache>
                <c:ptCount val="20"/>
                <c:pt idx="0">
                  <c:v>DIRECCION GENERAL </c:v>
                </c:pt>
                <c:pt idx="1">
                  <c:v>OFICINA JURIDICA</c:v>
                </c:pt>
                <c:pt idx="2">
                  <c:v>OFICINA DE PLANEACION</c:v>
                </c:pt>
                <c:pt idx="3">
                  <c:v>OFICINA DE CONTROL INTERNO </c:v>
                </c:pt>
                <c:pt idx="4">
                  <c:v>OFICINA DE CONTROL INTERNO DISCIPLINARIO</c:v>
                </c:pt>
                <c:pt idx="5">
                  <c:v>GRUPO NAL DE COMUNICACIONES Y SERVICIO AL CIUDADANO</c:v>
                </c:pt>
                <c:pt idx="6">
                  <c:v>GRUPO NAL DE TEC DE INFORMACION Y COMUNICACIONES</c:v>
                </c:pt>
                <c:pt idx="7">
                  <c:v>SECRETARIA GENERAL</c:v>
                </c:pt>
                <c:pt idx="8">
                  <c:v>OFICINA DE PERSONAL</c:v>
                </c:pt>
                <c:pt idx="9">
                  <c:v>SUBDIRECCION DE SERVICIOS FORENSES</c:v>
                </c:pt>
                <c:pt idx="10">
                  <c:v>SUBDIRECCION DE INVESTIGACION CIENTIFICA</c:v>
                </c:pt>
                <c:pt idx="11">
                  <c:v>SUBDIRECCION ADMINISTRATIVA Y FINANCIERA</c:v>
                </c:pt>
                <c:pt idx="12">
                  <c:v>REGIONAL BOGOTA</c:v>
                </c:pt>
                <c:pt idx="13">
                  <c:v>REGIONAL NOROCCIDENTE</c:v>
                </c:pt>
                <c:pt idx="14">
                  <c:v>REGIONAL NORORIENTE</c:v>
                </c:pt>
                <c:pt idx="15">
                  <c:v>REGIONAL NORTE</c:v>
                </c:pt>
                <c:pt idx="16">
                  <c:v>REGIONAL OCCIDENTE</c:v>
                </c:pt>
                <c:pt idx="17">
                  <c:v>REGIONAL ORIENTE</c:v>
                </c:pt>
                <c:pt idx="18">
                  <c:v>REGIONAL SUR</c:v>
                </c:pt>
                <c:pt idx="19">
                  <c:v>REGIONAL SUROCCIDENTE</c:v>
                </c:pt>
              </c:strCache>
            </c:strRef>
          </c:cat>
          <c:val>
            <c:numRef>
              <c:f>'Sistema Nacional'!$H$7:$H$26</c:f>
              <c:numCache>
                <c:formatCode>General</c:formatCode>
                <c:ptCount val="20"/>
              </c:numCache>
            </c:numRef>
          </c:val>
          <c:extLst>
            <c:ext xmlns:c16="http://schemas.microsoft.com/office/drawing/2014/chart" uri="{C3380CC4-5D6E-409C-BE32-E72D297353CC}">
              <c16:uniqueId val="{00000005-4039-488A-88EA-11A10A46AC8B}"/>
            </c:ext>
          </c:extLst>
        </c:ser>
        <c:ser>
          <c:idx val="6"/>
          <c:order val="6"/>
          <c:tx>
            <c:strRef>
              <c:f>'Sistema Nacional'!$I$6</c:f>
              <c:strCache>
                <c:ptCount val="1"/>
                <c:pt idx="0">
                  <c:v>PROFESIONALES DE LA SALUD EN SERVICIOS SOCIAL OBLIGATORIO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'Sistema Nacional'!$B$7:$B$26</c:f>
              <c:strCache>
                <c:ptCount val="20"/>
                <c:pt idx="0">
                  <c:v>DIRECCION GENERAL </c:v>
                </c:pt>
                <c:pt idx="1">
                  <c:v>OFICINA JURIDICA</c:v>
                </c:pt>
                <c:pt idx="2">
                  <c:v>OFICINA DE PLANEACION</c:v>
                </c:pt>
                <c:pt idx="3">
                  <c:v>OFICINA DE CONTROL INTERNO </c:v>
                </c:pt>
                <c:pt idx="4">
                  <c:v>OFICINA DE CONTROL INTERNO DISCIPLINARIO</c:v>
                </c:pt>
                <c:pt idx="5">
                  <c:v>GRUPO NAL DE COMUNICACIONES Y SERVICIO AL CIUDADANO</c:v>
                </c:pt>
                <c:pt idx="6">
                  <c:v>GRUPO NAL DE TEC DE INFORMACION Y COMUNICACIONES</c:v>
                </c:pt>
                <c:pt idx="7">
                  <c:v>SECRETARIA GENERAL</c:v>
                </c:pt>
                <c:pt idx="8">
                  <c:v>OFICINA DE PERSONAL</c:v>
                </c:pt>
                <c:pt idx="9">
                  <c:v>SUBDIRECCION DE SERVICIOS FORENSES</c:v>
                </c:pt>
                <c:pt idx="10">
                  <c:v>SUBDIRECCION DE INVESTIGACION CIENTIFICA</c:v>
                </c:pt>
                <c:pt idx="11">
                  <c:v>SUBDIRECCION ADMINISTRATIVA Y FINANCIERA</c:v>
                </c:pt>
                <c:pt idx="12">
                  <c:v>REGIONAL BOGOTA</c:v>
                </c:pt>
                <c:pt idx="13">
                  <c:v>REGIONAL NOROCCIDENTE</c:v>
                </c:pt>
                <c:pt idx="14">
                  <c:v>REGIONAL NORORIENTE</c:v>
                </c:pt>
                <c:pt idx="15">
                  <c:v>REGIONAL NORTE</c:v>
                </c:pt>
                <c:pt idx="16">
                  <c:v>REGIONAL OCCIDENTE</c:v>
                </c:pt>
                <c:pt idx="17">
                  <c:v>REGIONAL ORIENTE</c:v>
                </c:pt>
                <c:pt idx="18">
                  <c:v>REGIONAL SUR</c:v>
                </c:pt>
                <c:pt idx="19">
                  <c:v>REGIONAL SUROCCIDENTE</c:v>
                </c:pt>
              </c:strCache>
            </c:strRef>
          </c:cat>
          <c:val>
            <c:numRef>
              <c:f>'Sistema Nacional'!$I$7:$I$26</c:f>
              <c:numCache>
                <c:formatCode>General</c:formatCode>
                <c:ptCount val="20"/>
              </c:numCache>
            </c:numRef>
          </c:val>
          <c:extLst>
            <c:ext xmlns:c16="http://schemas.microsoft.com/office/drawing/2014/chart" uri="{C3380CC4-5D6E-409C-BE32-E72D297353CC}">
              <c16:uniqueId val="{00000006-4039-488A-88EA-11A10A46AC8B}"/>
            </c:ext>
          </c:extLst>
        </c:ser>
        <c:ser>
          <c:idx val="7"/>
          <c:order val="7"/>
          <c:tx>
            <c:strRef>
              <c:f>'Sistema Nacional'!$K$6</c:f>
              <c:strCache>
                <c:ptCount val="1"/>
                <c:pt idx="0">
                  <c:v>OTRAS ENTIDADES INSCRITAS EN EL SISTEMA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'Sistema Nacional'!$B$7:$B$26</c:f>
              <c:strCache>
                <c:ptCount val="20"/>
                <c:pt idx="0">
                  <c:v>DIRECCION GENERAL </c:v>
                </c:pt>
                <c:pt idx="1">
                  <c:v>OFICINA JURIDICA</c:v>
                </c:pt>
                <c:pt idx="2">
                  <c:v>OFICINA DE PLANEACION</c:v>
                </c:pt>
                <c:pt idx="3">
                  <c:v>OFICINA DE CONTROL INTERNO </c:v>
                </c:pt>
                <c:pt idx="4">
                  <c:v>OFICINA DE CONTROL INTERNO DISCIPLINARIO</c:v>
                </c:pt>
                <c:pt idx="5">
                  <c:v>GRUPO NAL DE COMUNICACIONES Y SERVICIO AL CIUDADANO</c:v>
                </c:pt>
                <c:pt idx="6">
                  <c:v>GRUPO NAL DE TEC DE INFORMACION Y COMUNICACIONES</c:v>
                </c:pt>
                <c:pt idx="7">
                  <c:v>SECRETARIA GENERAL</c:v>
                </c:pt>
                <c:pt idx="8">
                  <c:v>OFICINA DE PERSONAL</c:v>
                </c:pt>
                <c:pt idx="9">
                  <c:v>SUBDIRECCION DE SERVICIOS FORENSES</c:v>
                </c:pt>
                <c:pt idx="10">
                  <c:v>SUBDIRECCION DE INVESTIGACION CIENTIFICA</c:v>
                </c:pt>
                <c:pt idx="11">
                  <c:v>SUBDIRECCION ADMINISTRATIVA Y FINANCIERA</c:v>
                </c:pt>
                <c:pt idx="12">
                  <c:v>REGIONAL BOGOTA</c:v>
                </c:pt>
                <c:pt idx="13">
                  <c:v>REGIONAL NOROCCIDENTE</c:v>
                </c:pt>
                <c:pt idx="14">
                  <c:v>REGIONAL NORORIENTE</c:v>
                </c:pt>
                <c:pt idx="15">
                  <c:v>REGIONAL NORTE</c:v>
                </c:pt>
                <c:pt idx="16">
                  <c:v>REGIONAL OCCIDENTE</c:v>
                </c:pt>
                <c:pt idx="17">
                  <c:v>REGIONAL ORIENTE</c:v>
                </c:pt>
                <c:pt idx="18">
                  <c:v>REGIONAL SUR</c:v>
                </c:pt>
                <c:pt idx="19">
                  <c:v>REGIONAL SUROCCIDENTE</c:v>
                </c:pt>
              </c:strCache>
            </c:strRef>
          </c:cat>
          <c:val>
            <c:numRef>
              <c:f>'Sistema Nacional'!$K$7:$K$26</c:f>
              <c:numCache>
                <c:formatCode>General</c:formatCode>
                <c:ptCount val="20"/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039-488A-88EA-11A10A46AC8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361770760"/>
        <c:axId val="361771544"/>
      </c:barChart>
      <c:catAx>
        <c:axId val="3617707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61771544"/>
        <c:crosses val="autoZero"/>
        <c:auto val="1"/>
        <c:lblAlgn val="ctr"/>
        <c:lblOffset val="100"/>
        <c:noMultiLvlLbl val="0"/>
      </c:catAx>
      <c:valAx>
        <c:axId val="3617715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61770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863041083595121E-3"/>
          <c:y val="0.86379501123510638"/>
          <c:w val="0.98460196102430197"/>
          <c:h val="0.121167318114012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/>
              <a:t>INSTITUTO NACIONAL DE MEDICINA LEGAL Y CIENCIAS FORENSES</a:t>
            </a:r>
          </a:p>
          <a:p>
            <a:pPr>
              <a:defRPr/>
            </a:pPr>
            <a:r>
              <a:rPr lang="en-US" sz="1000"/>
              <a:t>GRUPO</a:t>
            </a:r>
            <a:r>
              <a:rPr lang="en-US" sz="1000" baseline="0"/>
              <a:t> NACIONAL DE COMUNICACIONES U SERVICIO AL CIUDADANO</a:t>
            </a:r>
          </a:p>
          <a:p>
            <a:pPr>
              <a:defRPr/>
            </a:pPr>
            <a:r>
              <a:rPr lang="en-US" sz="1000" baseline="0"/>
              <a:t>REPORTE CUARTO TRIMESTRE DE 2018</a:t>
            </a:r>
          </a:p>
          <a:p>
            <a:pPr>
              <a:defRPr/>
            </a:pPr>
            <a:r>
              <a:rPr lang="en-US" sz="1000" baseline="0"/>
              <a:t>PLAN DE MEJORAMIENTO QUEJAS</a:t>
            </a:r>
            <a:endParaRPr lang="en-US"/>
          </a:p>
        </c:rich>
      </c:tx>
      <c:layout>
        <c:manualLayout>
          <c:xMode val="edge"/>
          <c:yMode val="edge"/>
          <c:x val="0.24814763896534658"/>
          <c:y val="2.10922812215586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>
              <a:outerShdw blurRad="254000" sx="102000" sy="102000" algn="ctr" rotWithShape="0">
                <a:prstClr val="black">
                  <a:alpha val="20000"/>
                </a:prst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5F1E-4FE0-B148-69AFDA1D024B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5F1E-4FE0-B148-69AFDA1D024B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5F1E-4FE0-B148-69AFDA1D024B}"/>
              </c:ext>
            </c:extLst>
          </c:dPt>
          <c:dPt>
            <c:idx val="3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5F1E-4FE0-B148-69AFDA1D024B}"/>
              </c:ext>
            </c:extLst>
          </c:dPt>
          <c:dPt>
            <c:idx val="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5F1E-4FE0-B148-69AFDA1D024B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5F1E-4FE0-B148-69AFDA1D024B}"/>
              </c:ext>
            </c:extLst>
          </c:dPt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[7]Hoja1!$O$11:$O$16</c:f>
              <c:strCache>
                <c:ptCount val="6"/>
                <c:pt idx="0">
                  <c:v>PLAN DE MEJORAMIENTO</c:v>
                </c:pt>
                <c:pt idx="1">
                  <c:v>No hay lugar aplicar medidas corretivas</c:v>
                </c:pt>
                <c:pt idx="2">
                  <c:v>No se ha realizado plan de Mejoramiento</c:v>
                </c:pt>
                <c:pt idx="3">
                  <c:v>Llamado de atencion al Funcionario</c:v>
                </c:pt>
                <c:pt idx="4">
                  <c:v>Oficio que explica situacion</c:v>
                </c:pt>
                <c:pt idx="5">
                  <c:v>Se imparten indicaciones Administrativas</c:v>
                </c:pt>
              </c:strCache>
            </c:strRef>
          </c:cat>
          <c:val>
            <c:numRef>
              <c:f>[7]Hoja1!$P$11:$P$16</c:f>
              <c:numCache>
                <c:formatCode>General</c:formatCode>
                <c:ptCount val="6"/>
                <c:pt idx="0">
                  <c:v>0</c:v>
                </c:pt>
                <c:pt idx="1">
                  <c:v>37</c:v>
                </c:pt>
                <c:pt idx="2">
                  <c:v>39</c:v>
                </c:pt>
                <c:pt idx="3">
                  <c:v>2</c:v>
                </c:pt>
                <c:pt idx="4">
                  <c:v>2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F1E-4FE0-B148-69AFDA1D02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65193544"/>
        <c:axId val="365190800"/>
      </c:barChart>
      <c:catAx>
        <c:axId val="365193544"/>
        <c:scaling>
          <c:orientation val="minMax"/>
        </c:scaling>
        <c:delete val="0"/>
        <c:axPos val="b"/>
        <c:numFmt formatCode="#,##0.00" sourceLinked="0"/>
        <c:majorTickMark val="out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65190800"/>
        <c:crosses val="autoZero"/>
        <c:auto val="0"/>
        <c:lblAlgn val="ctr"/>
        <c:lblOffset val="100"/>
        <c:noMultiLvlLbl val="0"/>
      </c:catAx>
      <c:valAx>
        <c:axId val="365190800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65193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70487156995283851"/>
          <c:y val="0.4095010945208612"/>
          <c:w val="0.28464350213104095"/>
          <c:h val="0.34647498938151405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0" baseline="0">
                <a:effectLst/>
              </a:rPr>
              <a:t>INSTITUTO NACIONAL DE MEDICINA LEGAL Y CIENCIAS FORENSES</a:t>
            </a:r>
            <a:endParaRPr lang="es-CO" sz="1000">
              <a:effectLst/>
            </a:endParaRPr>
          </a:p>
          <a:p>
            <a:pPr>
              <a:defRPr/>
            </a:pPr>
            <a:r>
              <a:rPr lang="en-US" sz="1000" b="1" i="0" baseline="0">
                <a:effectLst/>
              </a:rPr>
              <a:t>GRUPO NACIONAL DE COMUNICACIONES U SERVICIO AL CIUDADANO</a:t>
            </a:r>
            <a:endParaRPr lang="es-CO" sz="1000">
              <a:effectLst/>
            </a:endParaRPr>
          </a:p>
          <a:p>
            <a:pPr>
              <a:defRPr/>
            </a:pPr>
            <a:r>
              <a:rPr lang="en-US" sz="1000" b="1" i="0" baseline="0">
                <a:effectLst/>
              </a:rPr>
              <a:t>REPORTE CUARTO TRIMESTRE DE 2018</a:t>
            </a:r>
            <a:endParaRPr lang="es-CO" sz="1000">
              <a:effectLst/>
            </a:endParaRPr>
          </a:p>
          <a:p>
            <a:pPr>
              <a:defRPr/>
            </a:pPr>
            <a:r>
              <a:rPr lang="en-US" sz="1000" b="1" i="0" baseline="0">
                <a:effectLst/>
              </a:rPr>
              <a:t>PLAN DE MEJORAMIENTO RECLAMOS</a:t>
            </a:r>
            <a:endParaRPr lang="es-CO" sz="1000">
              <a:effectLst/>
            </a:endParaRPr>
          </a:p>
        </c:rich>
      </c:tx>
      <c:layout>
        <c:manualLayout>
          <c:xMode val="edge"/>
          <c:yMode val="edge"/>
          <c:x val="0.16399791421215532"/>
          <c:y val="3.23624595469255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solidFill>
                  <a:schemeClr val="accent1">
                    <a:lumMod val="7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358-439F-A9B6-CB90D3D0BEE4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358-439F-A9B6-CB90D3D0BEE4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0358-439F-A9B6-CB90D3D0BEE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'Plan Mejor Reclamos'!$M$10:$M$12</c:f>
              <c:strCache>
                <c:ptCount val="3"/>
                <c:pt idx="0">
                  <c:v>NO HAY LUGAR A TOMAR MEDIDAS CORRECTIVAS</c:v>
                </c:pt>
                <c:pt idx="1">
                  <c:v>NO SE HA REALIZADO PLAN DE MEJORAMIENTO</c:v>
                </c:pt>
                <c:pt idx="2">
                  <c:v>LLAMADO DE ATENCION VERBAL</c:v>
                </c:pt>
              </c:strCache>
            </c:strRef>
          </c:cat>
          <c:val>
            <c:numRef>
              <c:f>'Plan Mejor Reclamos'!$N$10:$N$12</c:f>
              <c:numCache>
                <c:formatCode>General</c:formatCode>
                <c:ptCount val="3"/>
                <c:pt idx="0">
                  <c:v>3</c:v>
                </c:pt>
                <c:pt idx="1">
                  <c:v>3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358-439F-A9B6-CB90D3D0BEE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65193152"/>
        <c:axId val="365191584"/>
      </c:barChart>
      <c:catAx>
        <c:axId val="365193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65191584"/>
        <c:crosses val="autoZero"/>
        <c:auto val="1"/>
        <c:lblAlgn val="ctr"/>
        <c:lblOffset val="100"/>
        <c:noMultiLvlLbl val="0"/>
      </c:catAx>
      <c:valAx>
        <c:axId val="365191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651931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chart" Target="../charts/chart13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5</xdr:row>
      <xdr:rowOff>0</xdr:rowOff>
    </xdr:from>
    <xdr:to>
      <xdr:col>16</xdr:col>
      <xdr:colOff>504825</xdr:colOff>
      <xdr:row>26</xdr:row>
      <xdr:rowOff>133350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0.90973</cdr:x>
      <cdr:y>0.01782</cdr:y>
    </cdr:from>
    <cdr:to>
      <cdr:x>0.98593</cdr:x>
      <cdr:y>0.16926</cdr:y>
    </cdr:to>
    <cdr:pic>
      <cdr:nvPicPr>
        <cdr:cNvPr id="2" name="Imagen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91401" y="76199"/>
          <a:ext cx="619124" cy="647700"/>
        </a:xfrm>
        <a:prstGeom xmlns:a="http://schemas.openxmlformats.org/drawingml/2006/main" prst="rect">
          <a:avLst/>
        </a:prstGeom>
      </cdr:spPr>
    </cdr:pic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704850</xdr:colOff>
      <xdr:row>5</xdr:row>
      <xdr:rowOff>28575</xdr:rowOff>
    </xdr:from>
    <xdr:to>
      <xdr:col>20</xdr:col>
      <xdr:colOff>381000</xdr:colOff>
      <xdr:row>31</xdr:row>
      <xdr:rowOff>161925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19</xdr:col>
      <xdr:colOff>495300</xdr:colOff>
      <xdr:row>5</xdr:row>
      <xdr:rowOff>76200</xdr:rowOff>
    </xdr:from>
    <xdr:to>
      <xdr:col>20</xdr:col>
      <xdr:colOff>247651</xdr:colOff>
      <xdr:row>5</xdr:row>
      <xdr:rowOff>571500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73825" y="1219200"/>
          <a:ext cx="514351" cy="4953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7</xdr:row>
      <xdr:rowOff>38100</xdr:rowOff>
    </xdr:from>
    <xdr:to>
      <xdr:col>15</xdr:col>
      <xdr:colOff>657226</xdr:colOff>
      <xdr:row>29</xdr:row>
      <xdr:rowOff>66675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0.90221</cdr:x>
      <cdr:y>0.02483</cdr:y>
    </cdr:from>
    <cdr:to>
      <cdr:x>0.97843</cdr:x>
      <cdr:y>0.16253</cdr:y>
    </cdr:to>
    <cdr:pic>
      <cdr:nvPicPr>
        <cdr:cNvPr id="2" name="Imagen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771691" y="104776"/>
          <a:ext cx="572086" cy="581025"/>
        </a:xfrm>
        <a:prstGeom xmlns:a="http://schemas.openxmlformats.org/drawingml/2006/main" prst="rect">
          <a:avLst/>
        </a:prstGeom>
      </cdr:spPr>
    </cdr:pic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5</xdr:row>
      <xdr:rowOff>0</xdr:rowOff>
    </xdr:from>
    <xdr:to>
      <xdr:col>21</xdr:col>
      <xdr:colOff>66675</xdr:colOff>
      <xdr:row>26</xdr:row>
      <xdr:rowOff>28575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0.89573</cdr:x>
      <cdr:y>0.02395</cdr:y>
    </cdr:from>
    <cdr:to>
      <cdr:x>0.97487</cdr:x>
      <cdr:y>0.1497</cdr:y>
    </cdr:to>
    <cdr:pic>
      <cdr:nvPicPr>
        <cdr:cNvPr id="2" name="Imagen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791326" y="114301"/>
          <a:ext cx="600074" cy="600074"/>
        </a:xfrm>
        <a:prstGeom xmlns:a="http://schemas.openxmlformats.org/drawingml/2006/main" prst="rect">
          <a:avLst/>
        </a:prstGeom>
      </cdr:spPr>
    </cdr:pic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742950</xdr:colOff>
      <xdr:row>4</xdr:row>
      <xdr:rowOff>19050</xdr:rowOff>
    </xdr:from>
    <xdr:to>
      <xdr:col>17</xdr:col>
      <xdr:colOff>304799</xdr:colOff>
      <xdr:row>26</xdr:row>
      <xdr:rowOff>114300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0.92291</cdr:x>
      <cdr:y>0.02222</cdr:y>
    </cdr:from>
    <cdr:to>
      <cdr:x>0.98733</cdr:x>
      <cdr:y>0.15333</cdr:y>
    </cdr:to>
    <cdr:pic>
      <cdr:nvPicPr>
        <cdr:cNvPr id="2" name="Imagen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8324850" y="95252"/>
          <a:ext cx="581025" cy="561972"/>
        </a:xfrm>
        <a:prstGeom xmlns:a="http://schemas.openxmlformats.org/drawingml/2006/main" prst="rect">
          <a:avLst/>
        </a:prstGeom>
      </cdr:spPr>
    </cdr:pic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</xdr:colOff>
      <xdr:row>5</xdr:row>
      <xdr:rowOff>0</xdr:rowOff>
    </xdr:from>
    <xdr:to>
      <xdr:col>23</xdr:col>
      <xdr:colOff>419101</xdr:colOff>
      <xdr:row>27</xdr:row>
      <xdr:rowOff>61913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0.92445</cdr:x>
      <cdr:y>0.02326</cdr:y>
    </cdr:from>
    <cdr:to>
      <cdr:x>0.98793</cdr:x>
      <cdr:y>0.14661</cdr:y>
    </cdr:to>
    <cdr:pic>
      <cdr:nvPicPr>
        <cdr:cNvPr id="2" name="Imagen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8391525" y="109538"/>
          <a:ext cx="576262" cy="581025"/>
        </a:xfrm>
        <a:prstGeom xmlns:a="http://schemas.openxmlformats.org/drawingml/2006/main" prst="rect">
          <a:avLst/>
        </a:prstGeom>
      </cdr:spPr>
    </cdr:pic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228601</xdr:colOff>
      <xdr:row>5</xdr:row>
      <xdr:rowOff>200024</xdr:rowOff>
    </xdr:from>
    <xdr:to>
      <xdr:col>21</xdr:col>
      <xdr:colOff>142875</xdr:colOff>
      <xdr:row>26</xdr:row>
      <xdr:rowOff>190499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323849</xdr:colOff>
      <xdr:row>5</xdr:row>
      <xdr:rowOff>0</xdr:rowOff>
    </xdr:from>
    <xdr:to>
      <xdr:col>27</xdr:col>
      <xdr:colOff>419100</xdr:colOff>
      <xdr:row>34</xdr:row>
      <xdr:rowOff>38100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25</xdr:col>
      <xdr:colOff>714375</xdr:colOff>
      <xdr:row>5</xdr:row>
      <xdr:rowOff>95250</xdr:rowOff>
    </xdr:from>
    <xdr:to>
      <xdr:col>26</xdr:col>
      <xdr:colOff>619125</xdr:colOff>
      <xdr:row>5</xdr:row>
      <xdr:rowOff>762000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60025" y="1428750"/>
          <a:ext cx="666750" cy="6667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57151</xdr:colOff>
      <xdr:row>5</xdr:row>
      <xdr:rowOff>171450</xdr:rowOff>
    </xdr:from>
    <xdr:to>
      <xdr:col>17</xdr:col>
      <xdr:colOff>666750</xdr:colOff>
      <xdr:row>24</xdr:row>
      <xdr:rowOff>104775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0.91327</cdr:x>
      <cdr:y>0.03359</cdr:y>
    </cdr:from>
    <cdr:to>
      <cdr:x>0.97959</cdr:x>
      <cdr:y>0.16796</cdr:y>
    </cdr:to>
    <cdr:pic>
      <cdr:nvPicPr>
        <cdr:cNvPr id="2" name="Imagen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19899" y="123824"/>
          <a:ext cx="495301" cy="495301"/>
        </a:xfrm>
        <a:prstGeom xmlns:a="http://schemas.openxmlformats.org/drawingml/2006/main" prst="rect">
          <a:avLst/>
        </a:prstGeom>
      </cdr:spPr>
    </cdr:pic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</xdr:row>
      <xdr:rowOff>190499</xdr:rowOff>
    </xdr:from>
    <xdr:to>
      <xdr:col>15</xdr:col>
      <xdr:colOff>609601</xdr:colOff>
      <xdr:row>26</xdr:row>
      <xdr:rowOff>171449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0.90162</cdr:x>
      <cdr:y>0.01663</cdr:y>
    </cdr:from>
    <cdr:to>
      <cdr:x>0.98383</cdr:x>
      <cdr:y>0.16008</cdr:y>
    </cdr:to>
    <cdr:pic>
      <cdr:nvPicPr>
        <cdr:cNvPr id="2" name="Imagen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372224" y="76201"/>
          <a:ext cx="581025" cy="657224"/>
        </a:xfrm>
        <a:prstGeom xmlns:a="http://schemas.openxmlformats.org/drawingml/2006/main" prst="rect">
          <a:avLst/>
        </a:prstGeom>
      </cdr:spPr>
    </cdr:pic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485775</xdr:colOff>
      <xdr:row>5</xdr:row>
      <xdr:rowOff>114299</xdr:rowOff>
    </xdr:from>
    <xdr:to>
      <xdr:col>14</xdr:col>
      <xdr:colOff>485775</xdr:colOff>
      <xdr:row>29</xdr:row>
      <xdr:rowOff>9525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0.89306</cdr:x>
      <cdr:y>0.03872</cdr:y>
    </cdr:from>
    <cdr:to>
      <cdr:x>0.96528</cdr:x>
      <cdr:y>0.15718</cdr:y>
    </cdr:to>
    <cdr:pic>
      <cdr:nvPicPr>
        <cdr:cNvPr id="2" name="Imagen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124575" y="161925"/>
          <a:ext cx="495299" cy="495299"/>
        </a:xfrm>
        <a:prstGeom xmlns:a="http://schemas.openxmlformats.org/drawingml/2006/main" prst="rect">
          <a:avLst/>
        </a:prstGeom>
      </cdr:spPr>
    </cdr:pic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514349</xdr:colOff>
      <xdr:row>5</xdr:row>
      <xdr:rowOff>9525</xdr:rowOff>
    </xdr:from>
    <xdr:to>
      <xdr:col>15</xdr:col>
      <xdr:colOff>571500</xdr:colOff>
      <xdr:row>28</xdr:row>
      <xdr:rowOff>28575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0.91439</cdr:x>
      <cdr:y>0.02597</cdr:y>
    </cdr:from>
    <cdr:to>
      <cdr:x>0.97643</cdr:x>
      <cdr:y>0.14719</cdr:y>
    </cdr:to>
    <cdr:pic>
      <cdr:nvPicPr>
        <cdr:cNvPr id="2" name="Imagen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019925" y="114300"/>
          <a:ext cx="476251" cy="533400"/>
        </a:xfrm>
        <a:prstGeom xmlns:a="http://schemas.openxmlformats.org/drawingml/2006/main" prst="rect">
          <a:avLst/>
        </a:prstGeom>
      </cdr:spPr>
    </cdr:pic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466724</xdr:colOff>
      <xdr:row>4</xdr:row>
      <xdr:rowOff>66675</xdr:rowOff>
    </xdr:from>
    <xdr:to>
      <xdr:col>24</xdr:col>
      <xdr:colOff>514349</xdr:colOff>
      <xdr:row>27</xdr:row>
      <xdr:rowOff>38100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23</xdr:col>
      <xdr:colOff>552450</xdr:colOff>
      <xdr:row>4</xdr:row>
      <xdr:rowOff>171449</xdr:rowOff>
    </xdr:from>
    <xdr:to>
      <xdr:col>24</xdr:col>
      <xdr:colOff>400049</xdr:colOff>
      <xdr:row>5</xdr:row>
      <xdr:rowOff>571500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26850" y="1314449"/>
          <a:ext cx="609599" cy="590551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152400</xdr:colOff>
      <xdr:row>5</xdr:row>
      <xdr:rowOff>180975</xdr:rowOff>
    </xdr:from>
    <xdr:to>
      <xdr:col>22</xdr:col>
      <xdr:colOff>561975</xdr:colOff>
      <xdr:row>28</xdr:row>
      <xdr:rowOff>95250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0.91169</cdr:x>
      <cdr:y>0.02245</cdr:y>
    </cdr:from>
    <cdr:to>
      <cdr:x>0.98072</cdr:x>
      <cdr:y>0.14815</cdr:y>
    </cdr:to>
    <cdr:pic>
      <cdr:nvPicPr>
        <cdr:cNvPr id="2" name="Imagen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339230" y="95250"/>
          <a:ext cx="479987" cy="533400"/>
        </a:xfrm>
        <a:prstGeom xmlns:a="http://schemas.openxmlformats.org/drawingml/2006/main" prst="rect">
          <a:avLst/>
        </a:prstGeom>
      </cdr:spPr>
    </cdr:pic>
  </cdr:relSizeAnchor>
</c:userShapes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761999</xdr:colOff>
      <xdr:row>12</xdr:row>
      <xdr:rowOff>171450</xdr:rowOff>
    </xdr:from>
    <xdr:to>
      <xdr:col>17</xdr:col>
      <xdr:colOff>733425</xdr:colOff>
      <xdr:row>33</xdr:row>
      <xdr:rowOff>95250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0.89587</cdr:x>
      <cdr:y>0.0267</cdr:y>
    </cdr:from>
    <cdr:to>
      <cdr:x>0.98775</cdr:x>
      <cdr:y>0.17961</cdr:y>
    </cdr:to>
    <cdr:pic>
      <cdr:nvPicPr>
        <cdr:cNvPr id="3" name="Imagen 2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572125" y="104775"/>
          <a:ext cx="571501" cy="600075"/>
        </a:xfrm>
        <a:prstGeom xmlns:a="http://schemas.openxmlformats.org/drawingml/2006/main" prst="rect">
          <a:avLst/>
        </a:prstGeom>
      </cdr:spPr>
    </cdr:pic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se.ballesteros/Desktop/Estadisticos%20Oct%20Dic%2018/Pendientes%20Finalizadas%20Oct%20-%20Dic%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se.ballesteros/Desktop/Estadistico%20Oct%20Dic18/Clasificacio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se.ballesteros/Desktop/Estadistico%20Oct%20Dic18/Medio%20de%20Presentacion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se.ballesteros/Desktop/Estadisticos%20Oct%20Dic%2018/Origen%20de%20la%20Presentacion%20Oct%20-%20Dic%20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se.ballesteros/Desktop/Estadisticos%20Oct%20Dic%2018/Quejas%20Oct%20-%20Dic%2018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se.ballesteros/Desktop/Estadisticos%20Oct%20Dic%2018/Denuncias%20por%20Corrupcion%20Oct-Dic%2018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se.ballesteros/Desktop/Estadistico%20Oct%20Dic18/Plan%20Mejoramiento%20quej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8">
          <cell r="D8" t="str">
            <v>FINALIZADOS</v>
          </cell>
          <cell r="E8" t="str">
            <v>PENDIENTES</v>
          </cell>
        </row>
        <row r="9">
          <cell r="C9" t="str">
            <v xml:space="preserve">DIRECCION GENERAL </v>
          </cell>
          <cell r="D9">
            <v>0</v>
          </cell>
          <cell r="E9">
            <v>0</v>
          </cell>
        </row>
        <row r="10">
          <cell r="C10" t="str">
            <v>OFICINA JURIDICA</v>
          </cell>
          <cell r="D10">
            <v>3</v>
          </cell>
          <cell r="E10">
            <v>1</v>
          </cell>
        </row>
        <row r="11">
          <cell r="C11" t="str">
            <v>OFICINA DE PLANEACION</v>
          </cell>
          <cell r="D11">
            <v>1</v>
          </cell>
          <cell r="E11">
            <v>0</v>
          </cell>
        </row>
        <row r="12">
          <cell r="C12" t="str">
            <v xml:space="preserve">OFICINA DE CONTROL INTERNO </v>
          </cell>
          <cell r="D12">
            <v>0</v>
          </cell>
          <cell r="E12">
            <v>0</v>
          </cell>
        </row>
        <row r="13">
          <cell r="C13" t="str">
            <v>OFICINA DE CONTROL INTERNO DISCIPLINARIO</v>
          </cell>
          <cell r="D13">
            <v>7</v>
          </cell>
          <cell r="E13">
            <v>0</v>
          </cell>
        </row>
        <row r="14">
          <cell r="C14" t="str">
            <v>GRUPO NAL DE COMUNICACIONES Y SERVICIO AL CIUDADANO</v>
          </cell>
          <cell r="D14">
            <v>103</v>
          </cell>
          <cell r="E14">
            <v>0</v>
          </cell>
        </row>
        <row r="15">
          <cell r="C15" t="str">
            <v>GRUPO NAL DE TEC DE INFORMACION Y COMUNICACIONES</v>
          </cell>
          <cell r="D15">
            <v>2</v>
          </cell>
          <cell r="E15">
            <v>1</v>
          </cell>
        </row>
        <row r="16">
          <cell r="C16" t="str">
            <v>SECRETARIA GENERAL</v>
          </cell>
          <cell r="D16">
            <v>0</v>
          </cell>
          <cell r="E16">
            <v>0</v>
          </cell>
        </row>
        <row r="17">
          <cell r="C17" t="str">
            <v>OFICINA DE PERSONAL</v>
          </cell>
          <cell r="D17">
            <v>5</v>
          </cell>
          <cell r="E17">
            <v>11</v>
          </cell>
        </row>
        <row r="18">
          <cell r="C18" t="str">
            <v>SUBDIRECCION DE SERVICIOS FORENSES</v>
          </cell>
          <cell r="D18">
            <v>82</v>
          </cell>
          <cell r="E18">
            <v>16</v>
          </cell>
        </row>
        <row r="19">
          <cell r="C19" t="str">
            <v>SUBDIRECCION DE INVESTIGACION CIENTIFICA</v>
          </cell>
          <cell r="D19">
            <v>34</v>
          </cell>
          <cell r="E19">
            <v>0</v>
          </cell>
        </row>
        <row r="20">
          <cell r="C20" t="str">
            <v>SUBDIRECCION ADMINISTRATIVA Y FINANCIERA</v>
          </cell>
          <cell r="D20">
            <v>1</v>
          </cell>
          <cell r="E20">
            <v>2</v>
          </cell>
        </row>
        <row r="21">
          <cell r="C21" t="str">
            <v>REGIONAL BOGOTA</v>
          </cell>
          <cell r="D21">
            <v>18</v>
          </cell>
          <cell r="E21">
            <v>60</v>
          </cell>
        </row>
        <row r="22">
          <cell r="C22" t="str">
            <v>REGIONAL NOROCCIDENTE</v>
          </cell>
          <cell r="D22">
            <v>12</v>
          </cell>
          <cell r="E22">
            <v>6</v>
          </cell>
        </row>
        <row r="23">
          <cell r="C23" t="str">
            <v>REGIONAL NORORIENTE</v>
          </cell>
          <cell r="D23">
            <v>10</v>
          </cell>
          <cell r="E23">
            <v>0</v>
          </cell>
        </row>
        <row r="24">
          <cell r="C24" t="str">
            <v>REGIONAL NORTE</v>
          </cell>
          <cell r="D24">
            <v>8</v>
          </cell>
          <cell r="E24">
            <v>6</v>
          </cell>
        </row>
        <row r="25">
          <cell r="C25" t="str">
            <v>REGIONAL OCCIDENTE</v>
          </cell>
          <cell r="D25">
            <v>6</v>
          </cell>
          <cell r="E25">
            <v>4</v>
          </cell>
        </row>
        <row r="26">
          <cell r="C26" t="str">
            <v>REGIONAL ORIENTE</v>
          </cell>
          <cell r="D26">
            <v>8</v>
          </cell>
          <cell r="E26">
            <v>4</v>
          </cell>
        </row>
        <row r="27">
          <cell r="C27" t="str">
            <v>REGIONAL SUR</v>
          </cell>
          <cell r="D27">
            <v>6</v>
          </cell>
          <cell r="E27">
            <v>2</v>
          </cell>
        </row>
        <row r="28">
          <cell r="C28" t="str">
            <v>REGIONAL SUROCCIDENTE</v>
          </cell>
          <cell r="D28">
            <v>18</v>
          </cell>
          <cell r="E28">
            <v>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sificacion"/>
      <sheetName val="Hoja1"/>
    </sheetNames>
    <sheetDataSet>
      <sheetData sheetId="0">
        <row r="8">
          <cell r="I8" t="str">
            <v>ADMINISTRATIVO</v>
          </cell>
          <cell r="J8" t="str">
            <v>FORENSE</v>
          </cell>
        </row>
        <row r="9">
          <cell r="H9" t="str">
            <v>Dir. General</v>
          </cell>
          <cell r="I9">
            <v>0</v>
          </cell>
          <cell r="J9">
            <v>0</v>
          </cell>
        </row>
        <row r="10">
          <cell r="H10" t="str">
            <v>Of Juridica</v>
          </cell>
          <cell r="I10">
            <v>4</v>
          </cell>
          <cell r="J10">
            <v>0</v>
          </cell>
        </row>
        <row r="11">
          <cell r="H11" t="str">
            <v>Of Planeacion</v>
          </cell>
          <cell r="I11">
            <v>1</v>
          </cell>
          <cell r="J11">
            <v>0</v>
          </cell>
        </row>
        <row r="12">
          <cell r="H12" t="str">
            <v>Of Control Interno</v>
          </cell>
          <cell r="I12">
            <v>0</v>
          </cell>
          <cell r="J12">
            <v>0</v>
          </cell>
        </row>
        <row r="13">
          <cell r="H13" t="str">
            <v>Of Control Int Disc</v>
          </cell>
          <cell r="I13">
            <v>5</v>
          </cell>
          <cell r="J13">
            <v>2</v>
          </cell>
        </row>
        <row r="14">
          <cell r="H14" t="str">
            <v>GNCSC</v>
          </cell>
          <cell r="I14">
            <v>82</v>
          </cell>
          <cell r="J14">
            <v>21</v>
          </cell>
        </row>
        <row r="15">
          <cell r="H15" t="str">
            <v>GNTIC</v>
          </cell>
          <cell r="I15">
            <v>3</v>
          </cell>
          <cell r="J15">
            <v>0</v>
          </cell>
        </row>
        <row r="16">
          <cell r="H16" t="str">
            <v>Secretaria General</v>
          </cell>
          <cell r="I16">
            <v>0</v>
          </cell>
          <cell r="J16">
            <v>0</v>
          </cell>
        </row>
        <row r="17">
          <cell r="H17" t="str">
            <v>Of Personal</v>
          </cell>
          <cell r="I17">
            <v>16</v>
          </cell>
          <cell r="J17">
            <v>0</v>
          </cell>
        </row>
        <row r="18">
          <cell r="H18" t="str">
            <v>SSF</v>
          </cell>
          <cell r="I18">
            <v>95</v>
          </cell>
          <cell r="J18">
            <v>3</v>
          </cell>
        </row>
        <row r="19">
          <cell r="H19" t="str">
            <v>SIC</v>
          </cell>
          <cell r="I19">
            <v>34</v>
          </cell>
          <cell r="J19">
            <v>0</v>
          </cell>
        </row>
        <row r="20">
          <cell r="H20" t="str">
            <v>SAF</v>
          </cell>
          <cell r="I20">
            <v>3</v>
          </cell>
          <cell r="J20">
            <v>0</v>
          </cell>
        </row>
        <row r="21">
          <cell r="H21" t="str">
            <v>Reg. Bogota</v>
          </cell>
          <cell r="I21">
            <v>59</v>
          </cell>
          <cell r="J21">
            <v>19</v>
          </cell>
        </row>
        <row r="22">
          <cell r="H22" t="str">
            <v>Reg. Noroccidente</v>
          </cell>
          <cell r="I22">
            <v>13</v>
          </cell>
          <cell r="J22">
            <v>5</v>
          </cell>
        </row>
        <row r="23">
          <cell r="H23" t="str">
            <v>Reg. Nororiente</v>
          </cell>
          <cell r="I23">
            <v>7</v>
          </cell>
          <cell r="J23">
            <v>3</v>
          </cell>
        </row>
        <row r="24">
          <cell r="H24" t="str">
            <v>Reg. Norte</v>
          </cell>
          <cell r="I24">
            <v>11</v>
          </cell>
          <cell r="J24">
            <v>3</v>
          </cell>
        </row>
        <row r="25">
          <cell r="H25" t="str">
            <v>Reg. Occidente</v>
          </cell>
          <cell r="I25">
            <v>9</v>
          </cell>
          <cell r="J25">
            <v>1</v>
          </cell>
        </row>
        <row r="26">
          <cell r="H26" t="str">
            <v>Reg. Oriente</v>
          </cell>
          <cell r="I26">
            <v>5</v>
          </cell>
          <cell r="J26">
            <v>7</v>
          </cell>
        </row>
        <row r="27">
          <cell r="H27" t="str">
            <v>Reg. Sur</v>
          </cell>
          <cell r="I27">
            <v>0</v>
          </cell>
          <cell r="J27">
            <v>8</v>
          </cell>
        </row>
        <row r="28">
          <cell r="H28" t="str">
            <v>Reg. Suroccidente</v>
          </cell>
          <cell r="I28">
            <v>14</v>
          </cell>
          <cell r="J28">
            <v>6</v>
          </cell>
        </row>
        <row r="29">
          <cell r="H29" t="str">
            <v>Total</v>
          </cell>
          <cell r="I29">
            <v>361</v>
          </cell>
          <cell r="J29">
            <v>78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IGEN"/>
    </sheetNames>
    <sheetDataSet>
      <sheetData sheetId="0">
        <row r="9">
          <cell r="M9" t="str">
            <v>BUZON</v>
          </cell>
          <cell r="N9" t="str">
            <v>CORREO ELECTRONICO</v>
          </cell>
          <cell r="O9" t="str">
            <v>CORRESPONDENCIA</v>
          </cell>
          <cell r="P9" t="str">
            <v>PERSONAL</v>
          </cell>
          <cell r="Q9" t="str">
            <v>TELEFONO</v>
          </cell>
          <cell r="R9" t="str">
            <v>WEB</v>
          </cell>
        </row>
        <row r="10">
          <cell r="L10" t="str">
            <v>Dir. General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</row>
        <row r="11">
          <cell r="L11" t="str">
            <v>Of Juridica</v>
          </cell>
          <cell r="M11">
            <v>0</v>
          </cell>
          <cell r="N11">
            <v>4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</row>
        <row r="12">
          <cell r="L12" t="str">
            <v>Of Planeacion</v>
          </cell>
          <cell r="M12">
            <v>0</v>
          </cell>
          <cell r="N12">
            <v>1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</row>
        <row r="13">
          <cell r="L13" t="str">
            <v>Of Control Interno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</row>
        <row r="14">
          <cell r="L14" t="str">
            <v>Of Control Int Disc</v>
          </cell>
          <cell r="M14">
            <v>1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6</v>
          </cell>
        </row>
        <row r="15">
          <cell r="L15" t="str">
            <v>GNCSC</v>
          </cell>
          <cell r="M15">
            <v>0</v>
          </cell>
          <cell r="N15">
            <v>89</v>
          </cell>
          <cell r="O15">
            <v>1</v>
          </cell>
          <cell r="P15">
            <v>0</v>
          </cell>
          <cell r="Q15">
            <v>0</v>
          </cell>
          <cell r="R15">
            <v>13</v>
          </cell>
        </row>
        <row r="16">
          <cell r="L16" t="str">
            <v>GNTIC</v>
          </cell>
          <cell r="M16">
            <v>0</v>
          </cell>
          <cell r="N16">
            <v>3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</row>
        <row r="17">
          <cell r="L17" t="str">
            <v>Secretaria General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</row>
        <row r="18">
          <cell r="L18" t="str">
            <v>Of Personal</v>
          </cell>
          <cell r="M18">
            <v>0</v>
          </cell>
          <cell r="N18">
            <v>14</v>
          </cell>
          <cell r="O18">
            <v>0</v>
          </cell>
          <cell r="P18">
            <v>0</v>
          </cell>
          <cell r="Q18">
            <v>0</v>
          </cell>
          <cell r="R18">
            <v>2</v>
          </cell>
        </row>
        <row r="19">
          <cell r="L19" t="str">
            <v>SSF</v>
          </cell>
          <cell r="M19">
            <v>0</v>
          </cell>
          <cell r="N19">
            <v>81</v>
          </cell>
          <cell r="O19">
            <v>1</v>
          </cell>
          <cell r="P19">
            <v>0</v>
          </cell>
          <cell r="Q19">
            <v>0</v>
          </cell>
          <cell r="R19">
            <v>16</v>
          </cell>
        </row>
        <row r="20">
          <cell r="L20" t="str">
            <v>SIC</v>
          </cell>
          <cell r="M20">
            <v>0</v>
          </cell>
          <cell r="N20">
            <v>33</v>
          </cell>
          <cell r="O20">
            <v>0</v>
          </cell>
          <cell r="P20">
            <v>1</v>
          </cell>
          <cell r="Q20">
            <v>0</v>
          </cell>
          <cell r="R20">
            <v>0</v>
          </cell>
        </row>
        <row r="21">
          <cell r="L21" t="str">
            <v>SAF</v>
          </cell>
          <cell r="M21">
            <v>1</v>
          </cell>
          <cell r="N21">
            <v>1</v>
          </cell>
          <cell r="O21">
            <v>0</v>
          </cell>
          <cell r="P21">
            <v>0</v>
          </cell>
          <cell r="Q21">
            <v>0</v>
          </cell>
          <cell r="R21">
            <v>1</v>
          </cell>
        </row>
        <row r="22">
          <cell r="L22" t="str">
            <v>Reg. Bogota</v>
          </cell>
          <cell r="M22">
            <v>18</v>
          </cell>
          <cell r="N22">
            <v>39</v>
          </cell>
          <cell r="O22">
            <v>1</v>
          </cell>
          <cell r="P22">
            <v>1</v>
          </cell>
          <cell r="Q22">
            <v>3</v>
          </cell>
          <cell r="R22">
            <v>16</v>
          </cell>
        </row>
        <row r="23">
          <cell r="L23" t="str">
            <v>Reg. Noroccidente</v>
          </cell>
          <cell r="M23">
            <v>0</v>
          </cell>
          <cell r="N23">
            <v>12</v>
          </cell>
          <cell r="O23">
            <v>2</v>
          </cell>
          <cell r="P23">
            <v>3</v>
          </cell>
          <cell r="Q23">
            <v>0</v>
          </cell>
          <cell r="R23">
            <v>1</v>
          </cell>
        </row>
        <row r="24">
          <cell r="L24" t="str">
            <v>Reg. Nororiente</v>
          </cell>
          <cell r="M24">
            <v>5</v>
          </cell>
          <cell r="N24">
            <v>4</v>
          </cell>
          <cell r="O24">
            <v>0</v>
          </cell>
          <cell r="P24">
            <v>0</v>
          </cell>
          <cell r="Q24">
            <v>0</v>
          </cell>
          <cell r="R24">
            <v>1</v>
          </cell>
        </row>
        <row r="25">
          <cell r="L25" t="str">
            <v>Reg. Norte</v>
          </cell>
          <cell r="M25">
            <v>1</v>
          </cell>
          <cell r="N25">
            <v>10</v>
          </cell>
          <cell r="O25">
            <v>0</v>
          </cell>
          <cell r="P25">
            <v>0</v>
          </cell>
          <cell r="Q25">
            <v>0</v>
          </cell>
          <cell r="R25">
            <v>3</v>
          </cell>
        </row>
        <row r="26">
          <cell r="L26" t="str">
            <v>Reg. Occidente</v>
          </cell>
          <cell r="M26">
            <v>8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2</v>
          </cell>
        </row>
        <row r="27">
          <cell r="L27" t="str">
            <v>Reg. Oriente</v>
          </cell>
          <cell r="M27">
            <v>2</v>
          </cell>
          <cell r="N27">
            <v>5</v>
          </cell>
          <cell r="O27">
            <v>1</v>
          </cell>
          <cell r="P27">
            <v>0</v>
          </cell>
          <cell r="Q27">
            <v>1</v>
          </cell>
          <cell r="R27">
            <v>3</v>
          </cell>
        </row>
        <row r="28">
          <cell r="L28" t="str">
            <v>Reg. Sur</v>
          </cell>
          <cell r="M28">
            <v>6</v>
          </cell>
          <cell r="N28">
            <v>1</v>
          </cell>
          <cell r="O28">
            <v>0</v>
          </cell>
          <cell r="P28">
            <v>1</v>
          </cell>
          <cell r="Q28">
            <v>0</v>
          </cell>
          <cell r="R28">
            <v>0</v>
          </cell>
        </row>
        <row r="29">
          <cell r="L29" t="str">
            <v>Reg. Suroccidente</v>
          </cell>
          <cell r="M29">
            <v>10</v>
          </cell>
          <cell r="N29">
            <v>6</v>
          </cell>
          <cell r="O29">
            <v>1</v>
          </cell>
          <cell r="P29">
            <v>1</v>
          </cell>
          <cell r="Q29">
            <v>0</v>
          </cell>
          <cell r="R29">
            <v>2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8">
          <cell r="D8" t="str">
            <v>USUARIO EXTERNO</v>
          </cell>
          <cell r="E8" t="str">
            <v>USUARIO INTERNO</v>
          </cell>
        </row>
        <row r="9">
          <cell r="C9" t="str">
            <v xml:space="preserve">DIRECCION GENERAL </v>
          </cell>
          <cell r="D9">
            <v>0</v>
          </cell>
          <cell r="E9">
            <v>0</v>
          </cell>
        </row>
        <row r="10">
          <cell r="C10" t="str">
            <v>OFICINA JURIDICA</v>
          </cell>
          <cell r="D10">
            <v>4</v>
          </cell>
          <cell r="E10">
            <v>0</v>
          </cell>
        </row>
        <row r="11">
          <cell r="C11" t="str">
            <v>OFICINA DE PLANEACION</v>
          </cell>
          <cell r="D11">
            <v>0</v>
          </cell>
          <cell r="E11">
            <v>1</v>
          </cell>
        </row>
        <row r="12">
          <cell r="C12" t="str">
            <v xml:space="preserve">OFICINA DE CONTROL INTERNO </v>
          </cell>
          <cell r="D12">
            <v>0</v>
          </cell>
          <cell r="E12">
            <v>0</v>
          </cell>
        </row>
        <row r="13">
          <cell r="C13" t="str">
            <v>OFICINA DE CONTROL INTERNO DISCIPLINARIO</v>
          </cell>
          <cell r="D13">
            <v>7</v>
          </cell>
          <cell r="E13">
            <v>0</v>
          </cell>
        </row>
        <row r="14">
          <cell r="C14" t="str">
            <v>GRUPO NAL DE COMUNICACIONES Y SERVICIO AL CIUDADANO</v>
          </cell>
          <cell r="D14">
            <v>103</v>
          </cell>
          <cell r="E14">
            <v>0</v>
          </cell>
        </row>
        <row r="15">
          <cell r="C15" t="str">
            <v>GRUPO NAL DE TEC DE INFORMACION Y COMUNICACIONES</v>
          </cell>
          <cell r="D15">
            <v>3</v>
          </cell>
          <cell r="E15">
            <v>0</v>
          </cell>
        </row>
        <row r="16">
          <cell r="C16" t="str">
            <v>SECRETARIA GENERAL</v>
          </cell>
          <cell r="D16">
            <v>0</v>
          </cell>
          <cell r="E16">
            <v>0</v>
          </cell>
        </row>
        <row r="17">
          <cell r="C17" t="str">
            <v>OFICINA DE PERSONAL</v>
          </cell>
          <cell r="D17">
            <v>15</v>
          </cell>
          <cell r="E17">
            <v>1</v>
          </cell>
        </row>
        <row r="18">
          <cell r="C18" t="str">
            <v>SUBDIRECCION DE SERVICIOS FORENSES</v>
          </cell>
          <cell r="D18">
            <v>95</v>
          </cell>
          <cell r="E18">
            <v>3</v>
          </cell>
        </row>
        <row r="19">
          <cell r="C19" t="str">
            <v>SUBDIRECCION DE INVESTIGACION CIENTIFICA</v>
          </cell>
          <cell r="D19">
            <v>31</v>
          </cell>
          <cell r="E19">
            <v>3</v>
          </cell>
        </row>
        <row r="20">
          <cell r="C20" t="str">
            <v>SUBDIRECCION ADMINISTRATIVA Y FINANCIERA</v>
          </cell>
          <cell r="D20">
            <v>2</v>
          </cell>
          <cell r="E20">
            <v>1</v>
          </cell>
        </row>
        <row r="21">
          <cell r="C21" t="str">
            <v>REGIONAL BOGOTA</v>
          </cell>
          <cell r="D21">
            <v>77</v>
          </cell>
          <cell r="E21">
            <v>1</v>
          </cell>
        </row>
        <row r="22">
          <cell r="C22" t="str">
            <v>REGIONAL NOROCCIDENTE</v>
          </cell>
          <cell r="D22">
            <v>16</v>
          </cell>
          <cell r="E22">
            <v>2</v>
          </cell>
        </row>
        <row r="23">
          <cell r="C23" t="str">
            <v>REGIONAL NORORIENTE</v>
          </cell>
          <cell r="D23">
            <v>9</v>
          </cell>
          <cell r="E23">
            <v>1</v>
          </cell>
        </row>
        <row r="24">
          <cell r="C24" t="str">
            <v>REGIONAL NORTE</v>
          </cell>
          <cell r="D24">
            <v>14</v>
          </cell>
          <cell r="E24">
            <v>0</v>
          </cell>
        </row>
        <row r="25">
          <cell r="C25" t="str">
            <v>REGIONAL OCCIDENTE</v>
          </cell>
          <cell r="D25">
            <v>9</v>
          </cell>
          <cell r="E25">
            <v>1</v>
          </cell>
        </row>
        <row r="26">
          <cell r="C26" t="str">
            <v>REGIONAL ORIENTE</v>
          </cell>
          <cell r="D26">
            <v>11</v>
          </cell>
          <cell r="E26">
            <v>1</v>
          </cell>
        </row>
        <row r="27">
          <cell r="C27" t="str">
            <v>REGIONAL SUR</v>
          </cell>
          <cell r="D27">
            <v>8</v>
          </cell>
          <cell r="E27">
            <v>0</v>
          </cell>
        </row>
        <row r="28">
          <cell r="C28" t="str">
            <v>REGIONAL SUROCCIDENTE</v>
          </cell>
          <cell r="D28">
            <v>20</v>
          </cell>
          <cell r="E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7">
          <cell r="D7" t="str">
            <v>DEMORA EN LOS RESULTADOS</v>
          </cell>
          <cell r="E7" t="str">
            <v>INCUMPLIMIENTO DE HORARIO LABORAL</v>
          </cell>
          <cell r="F7" t="str">
            <v>IRRESPETO ENTRE COMPAÑEROS</v>
          </cell>
          <cell r="G7" t="str">
            <v>INOPORTUNIDAD EN LA ATENCION</v>
          </cell>
          <cell r="H7" t="str">
            <v>MALA ATENCION</v>
          </cell>
          <cell r="I7" t="str">
            <v>MALTRATO AL USUARIO</v>
          </cell>
          <cell r="J7" t="str">
            <v>MALTRATO VERBAL O FISICO</v>
          </cell>
          <cell r="K7" t="str">
            <v>OTRA CAUSA</v>
          </cell>
        </row>
        <row r="8">
          <cell r="C8" t="str">
            <v xml:space="preserve">DIRECCION GENERAL 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9">
          <cell r="C9" t="str">
            <v>OFICINA JURIDICA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C10" t="str">
            <v>OFICINA DE PLANEACION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C11" t="str">
            <v xml:space="preserve">OFICINA DE CONTROL INTERNO 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C12" t="str">
            <v>OFICINA DE CONTROL INTERNO DISCIPLINARIO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1</v>
          </cell>
          <cell r="I12">
            <v>1</v>
          </cell>
          <cell r="J12">
            <v>0</v>
          </cell>
          <cell r="K12">
            <v>0</v>
          </cell>
        </row>
        <row r="13">
          <cell r="C13" t="str">
            <v>GRUPO NAL DE COMUNICACIONES Y SERVICIO AL CIUDADANO</v>
          </cell>
          <cell r="D13">
            <v>0</v>
          </cell>
          <cell r="E13">
            <v>0</v>
          </cell>
          <cell r="F13">
            <v>0</v>
          </cell>
          <cell r="G13">
            <v>2</v>
          </cell>
          <cell r="H13">
            <v>1</v>
          </cell>
          <cell r="I13">
            <v>0</v>
          </cell>
          <cell r="J13">
            <v>0</v>
          </cell>
          <cell r="K13">
            <v>0</v>
          </cell>
        </row>
        <row r="14">
          <cell r="C14" t="str">
            <v>GRUPO NAL DE TEC DE INFORMACION Y COMUNICACIONES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C15" t="str">
            <v>SECRETARIA GENERAL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C16" t="str">
            <v>OFICINA DE PERSONAL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2</v>
          </cell>
        </row>
        <row r="17">
          <cell r="C17" t="str">
            <v>SUBDIRECCION DE SERVICIOS FORENSES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1</v>
          </cell>
          <cell r="K17">
            <v>0</v>
          </cell>
        </row>
        <row r="18">
          <cell r="C18" t="str">
            <v>SUBDIRECCION DE INVESTIGACION CIENTIFICA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C19" t="str">
            <v>SUBDIRECCION ADMINISTRATIVA Y FINANCIERA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1</v>
          </cell>
          <cell r="I19">
            <v>0</v>
          </cell>
          <cell r="J19">
            <v>0</v>
          </cell>
          <cell r="K19">
            <v>2</v>
          </cell>
        </row>
        <row r="20">
          <cell r="C20" t="str">
            <v>REGIONAL BOGOTA</v>
          </cell>
          <cell r="D20">
            <v>4</v>
          </cell>
          <cell r="E20">
            <v>3</v>
          </cell>
          <cell r="F20">
            <v>0</v>
          </cell>
          <cell r="G20">
            <v>11</v>
          </cell>
          <cell r="H20">
            <v>8</v>
          </cell>
          <cell r="I20">
            <v>0</v>
          </cell>
          <cell r="J20">
            <v>0</v>
          </cell>
          <cell r="K20">
            <v>3</v>
          </cell>
        </row>
        <row r="21">
          <cell r="C21" t="str">
            <v>REGIONAL NOROCCIDENTE</v>
          </cell>
          <cell r="D21">
            <v>1</v>
          </cell>
          <cell r="E21">
            <v>1</v>
          </cell>
          <cell r="F21">
            <v>0</v>
          </cell>
          <cell r="G21">
            <v>1</v>
          </cell>
          <cell r="H21">
            <v>3</v>
          </cell>
          <cell r="I21">
            <v>0</v>
          </cell>
          <cell r="J21">
            <v>0</v>
          </cell>
          <cell r="K21">
            <v>0</v>
          </cell>
        </row>
        <row r="22">
          <cell r="C22" t="str">
            <v>REGIONAL NORORIENTE</v>
          </cell>
          <cell r="D22">
            <v>0</v>
          </cell>
          <cell r="E22">
            <v>0</v>
          </cell>
          <cell r="F22">
            <v>0</v>
          </cell>
          <cell r="G22">
            <v>1</v>
          </cell>
          <cell r="H22">
            <v>2</v>
          </cell>
          <cell r="I22">
            <v>0</v>
          </cell>
          <cell r="J22">
            <v>0</v>
          </cell>
          <cell r="K22">
            <v>3</v>
          </cell>
        </row>
        <row r="23">
          <cell r="C23" t="str">
            <v>REGIONAL NORTE</v>
          </cell>
          <cell r="D23">
            <v>0</v>
          </cell>
          <cell r="E23">
            <v>0</v>
          </cell>
          <cell r="F23">
            <v>0</v>
          </cell>
          <cell r="G23">
            <v>1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C24" t="str">
            <v>REGIONAL OCCIDENTE</v>
          </cell>
          <cell r="D24">
            <v>0</v>
          </cell>
          <cell r="E24">
            <v>0</v>
          </cell>
          <cell r="F24">
            <v>1</v>
          </cell>
          <cell r="G24">
            <v>3</v>
          </cell>
          <cell r="H24">
            <v>0</v>
          </cell>
          <cell r="I24">
            <v>0</v>
          </cell>
          <cell r="J24">
            <v>1</v>
          </cell>
          <cell r="K24">
            <v>0</v>
          </cell>
        </row>
        <row r="25">
          <cell r="C25" t="str">
            <v>REGIONAL ORIENTE</v>
          </cell>
          <cell r="D25">
            <v>1</v>
          </cell>
          <cell r="E25">
            <v>1</v>
          </cell>
          <cell r="F25">
            <v>0</v>
          </cell>
          <cell r="G25">
            <v>2</v>
          </cell>
          <cell r="H25">
            <v>1</v>
          </cell>
          <cell r="I25">
            <v>0</v>
          </cell>
          <cell r="J25">
            <v>1</v>
          </cell>
          <cell r="K25">
            <v>0</v>
          </cell>
        </row>
        <row r="26">
          <cell r="C26" t="str">
            <v>REGIONAL SUR</v>
          </cell>
          <cell r="D26">
            <v>1</v>
          </cell>
          <cell r="E26">
            <v>0</v>
          </cell>
          <cell r="F26">
            <v>0</v>
          </cell>
          <cell r="G26">
            <v>4</v>
          </cell>
          <cell r="H26">
            <v>1</v>
          </cell>
          <cell r="I26">
            <v>1</v>
          </cell>
          <cell r="J26">
            <v>0</v>
          </cell>
          <cell r="K26">
            <v>0</v>
          </cell>
        </row>
        <row r="27">
          <cell r="C27" t="str">
            <v>REGIONAL SUROCCIDENTE</v>
          </cell>
          <cell r="D27">
            <v>0</v>
          </cell>
          <cell r="E27">
            <v>1</v>
          </cell>
          <cell r="F27">
            <v>0</v>
          </cell>
          <cell r="G27">
            <v>6</v>
          </cell>
          <cell r="H27">
            <v>1</v>
          </cell>
          <cell r="I27">
            <v>0</v>
          </cell>
          <cell r="J27">
            <v>0</v>
          </cell>
          <cell r="K27">
            <v>2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8">
          <cell r="D8" t="str">
            <v>Traslado a Otra Entidad</v>
          </cell>
          <cell r="E8" t="str">
            <v>Etica y Profesionalismo</v>
          </cell>
        </row>
        <row r="9">
          <cell r="C9" t="str">
            <v>DIRECCION GENERAL</v>
          </cell>
        </row>
        <row r="10">
          <cell r="C10" t="str">
            <v>OFICINA JURIDICA</v>
          </cell>
        </row>
        <row r="11">
          <cell r="C11" t="str">
            <v>OFICINA PLANEACION</v>
          </cell>
        </row>
        <row r="12">
          <cell r="C12" t="str">
            <v>OFICINA CONTROL INTERNO</v>
          </cell>
        </row>
        <row r="13">
          <cell r="C13" t="str">
            <v>OFICINA CONTROL INTERNO DISCIPLINARIO</v>
          </cell>
        </row>
        <row r="14">
          <cell r="C14" t="str">
            <v>GRUPO NACIONAL COMUNICACONES SERVICIO AL CIUDADANO</v>
          </cell>
          <cell r="D14">
            <v>1</v>
          </cell>
        </row>
        <row r="15">
          <cell r="C15" t="str">
            <v>GRUPO NACIONAL TECNILOGIAS INFORMACION COMUNICACIONES</v>
          </cell>
        </row>
        <row r="16">
          <cell r="C16" t="str">
            <v>SECRETARIA GENERAL</v>
          </cell>
        </row>
        <row r="17">
          <cell r="C17" t="str">
            <v>OFICINA  PERSONAL</v>
          </cell>
        </row>
        <row r="18">
          <cell r="C18" t="str">
            <v>SUBDIRECCION DE SERVICIOS FORENSES</v>
          </cell>
        </row>
        <row r="19">
          <cell r="C19" t="str">
            <v>SUBDIRECCION DE INVESTIGACION CIENTIFICA</v>
          </cell>
        </row>
        <row r="20">
          <cell r="C20" t="str">
            <v>SUBDIRECCION DE ADMINISTRATIVA Y FINANCIERA</v>
          </cell>
        </row>
        <row r="21">
          <cell r="C21" t="str">
            <v>REGIONAL BOGOTA</v>
          </cell>
        </row>
        <row r="22">
          <cell r="C22" t="str">
            <v>REGIONAL NOROCCIDENTE</v>
          </cell>
          <cell r="E22">
            <v>2</v>
          </cell>
        </row>
        <row r="23">
          <cell r="C23" t="str">
            <v>REGIONAL NORORIENTE</v>
          </cell>
        </row>
        <row r="24">
          <cell r="C24" t="str">
            <v>REGIONAL NORTE</v>
          </cell>
        </row>
        <row r="25">
          <cell r="C25" t="str">
            <v>REGIONAL OCCIDENTE</v>
          </cell>
        </row>
        <row r="26">
          <cell r="C26" t="str">
            <v>REGIONAL ORIENTE</v>
          </cell>
        </row>
        <row r="27">
          <cell r="C27" t="str">
            <v>REGIONAL SUR</v>
          </cell>
        </row>
        <row r="28">
          <cell r="C28" t="str">
            <v>REGIONAL SUROCCIDENTE</v>
          </cell>
          <cell r="E28">
            <v>1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11">
          <cell r="O11" t="str">
            <v>PLAN DE MEJORAMIENTO</v>
          </cell>
          <cell r="P11">
            <v>0</v>
          </cell>
        </row>
        <row r="12">
          <cell r="O12" t="str">
            <v>No hay lugar aplicar medidas corretivas</v>
          </cell>
          <cell r="P12">
            <v>37</v>
          </cell>
        </row>
        <row r="13">
          <cell r="O13" t="str">
            <v>No se ha realizado plan de Mejoramiento</v>
          </cell>
          <cell r="P13">
            <v>39</v>
          </cell>
        </row>
        <row r="14">
          <cell r="O14" t="str">
            <v>Llamado de atencion al Funcionario</v>
          </cell>
          <cell r="P14">
            <v>2</v>
          </cell>
        </row>
        <row r="15">
          <cell r="O15" t="str">
            <v>Oficio que explica situacion</v>
          </cell>
          <cell r="P15">
            <v>2</v>
          </cell>
        </row>
        <row r="16">
          <cell r="O16" t="str">
            <v>Se imparten indicaciones Administrativas</v>
          </cell>
          <cell r="P16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H3" sqref="H3"/>
    </sheetView>
  </sheetViews>
  <sheetFormatPr baseColWidth="10" defaultRowHeight="15" x14ac:dyDescent="0.25"/>
  <cols>
    <col min="1" max="1" width="3" bestFit="1" customWidth="1"/>
    <col min="2" max="2" width="30.28515625" customWidth="1"/>
    <col min="3" max="3" width="10.7109375" customWidth="1"/>
    <col min="4" max="4" width="11.140625" customWidth="1"/>
    <col min="5" max="5" width="8.140625" customWidth="1"/>
  </cols>
  <sheetData>
    <row r="1" spans="1:5" x14ac:dyDescent="0.25">
      <c r="A1" s="354" t="s">
        <v>0</v>
      </c>
      <c r="B1" s="354"/>
      <c r="C1" s="354"/>
      <c r="D1" s="354"/>
      <c r="E1" s="354"/>
    </row>
    <row r="2" spans="1:5" x14ac:dyDescent="0.25">
      <c r="A2" s="354" t="s">
        <v>1</v>
      </c>
      <c r="B2" s="354"/>
      <c r="C2" s="354"/>
      <c r="D2" s="354"/>
      <c r="E2" s="354"/>
    </row>
    <row r="3" spans="1:5" x14ac:dyDescent="0.25">
      <c r="A3" s="355" t="s">
        <v>2</v>
      </c>
      <c r="B3" s="355"/>
      <c r="C3" s="355"/>
      <c r="D3" s="355"/>
      <c r="E3" s="355"/>
    </row>
    <row r="4" spans="1:5" x14ac:dyDescent="0.25">
      <c r="A4" s="355" t="s">
        <v>145</v>
      </c>
      <c r="B4" s="355"/>
      <c r="C4" s="355"/>
      <c r="D4" s="355"/>
      <c r="E4" s="355"/>
    </row>
    <row r="5" spans="1:5" ht="15.75" thickBot="1" x14ac:dyDescent="0.3">
      <c r="A5" s="8"/>
      <c r="B5" s="8"/>
      <c r="C5" s="8"/>
      <c r="D5" s="8"/>
      <c r="E5" s="8"/>
    </row>
    <row r="6" spans="1:5" ht="24" customHeight="1" thickBot="1" x14ac:dyDescent="0.3">
      <c r="A6" s="176"/>
      <c r="B6" s="177" t="s">
        <v>3</v>
      </c>
      <c r="C6" s="178" t="s">
        <v>57</v>
      </c>
      <c r="D6" s="179" t="s">
        <v>58</v>
      </c>
      <c r="E6" s="180" t="s">
        <v>6</v>
      </c>
    </row>
    <row r="7" spans="1:5" x14ac:dyDescent="0.25">
      <c r="A7" s="161">
        <v>1</v>
      </c>
      <c r="B7" s="162" t="s">
        <v>7</v>
      </c>
      <c r="C7" s="163">
        <v>0</v>
      </c>
      <c r="D7" s="164">
        <v>0</v>
      </c>
      <c r="E7" s="165">
        <f>+C7+D7</f>
        <v>0</v>
      </c>
    </row>
    <row r="8" spans="1:5" x14ac:dyDescent="0.25">
      <c r="A8" s="166">
        <v>2</v>
      </c>
      <c r="B8" s="151" t="s">
        <v>8</v>
      </c>
      <c r="C8" s="93">
        <v>3</v>
      </c>
      <c r="D8" s="94">
        <v>1</v>
      </c>
      <c r="E8" s="167">
        <f t="shared" ref="E8:E13" si="0">+C8+D8</f>
        <v>4</v>
      </c>
    </row>
    <row r="9" spans="1:5" x14ac:dyDescent="0.25">
      <c r="A9" s="168">
        <v>3</v>
      </c>
      <c r="B9" s="150" t="s">
        <v>9</v>
      </c>
      <c r="C9" s="95">
        <v>1</v>
      </c>
      <c r="D9" s="96">
        <v>0</v>
      </c>
      <c r="E9" s="169">
        <f t="shared" si="0"/>
        <v>1</v>
      </c>
    </row>
    <row r="10" spans="1:5" x14ac:dyDescent="0.25">
      <c r="A10" s="166">
        <v>4</v>
      </c>
      <c r="B10" s="151" t="s">
        <v>10</v>
      </c>
      <c r="C10" s="93">
        <v>0</v>
      </c>
      <c r="D10" s="94">
        <v>0</v>
      </c>
      <c r="E10" s="167">
        <f t="shared" si="0"/>
        <v>0</v>
      </c>
    </row>
    <row r="11" spans="1:5" ht="26.25" x14ac:dyDescent="0.25">
      <c r="A11" s="168">
        <v>5</v>
      </c>
      <c r="B11" s="150" t="s">
        <v>11</v>
      </c>
      <c r="C11" s="95">
        <v>7</v>
      </c>
      <c r="D11" s="96">
        <v>0</v>
      </c>
      <c r="E11" s="169">
        <f t="shared" si="0"/>
        <v>7</v>
      </c>
    </row>
    <row r="12" spans="1:5" ht="24.75" x14ac:dyDescent="0.25">
      <c r="A12" s="166">
        <v>6</v>
      </c>
      <c r="B12" s="152" t="s">
        <v>12</v>
      </c>
      <c r="C12" s="93">
        <v>103</v>
      </c>
      <c r="D12" s="94">
        <v>0</v>
      </c>
      <c r="E12" s="167">
        <f t="shared" si="0"/>
        <v>103</v>
      </c>
    </row>
    <row r="13" spans="1:5" ht="24.75" x14ac:dyDescent="0.25">
      <c r="A13" s="168">
        <v>7</v>
      </c>
      <c r="B13" s="153" t="s">
        <v>13</v>
      </c>
      <c r="C13" s="95">
        <v>2</v>
      </c>
      <c r="D13" s="96">
        <v>1</v>
      </c>
      <c r="E13" s="169">
        <f t="shared" si="0"/>
        <v>3</v>
      </c>
    </row>
    <row r="14" spans="1:5" x14ac:dyDescent="0.25">
      <c r="A14" s="166">
        <v>8</v>
      </c>
      <c r="B14" s="154" t="s">
        <v>14</v>
      </c>
      <c r="C14" s="97">
        <v>0</v>
      </c>
      <c r="D14" s="94">
        <v>0</v>
      </c>
      <c r="E14" s="170">
        <f>+C14+D14</f>
        <v>0</v>
      </c>
    </row>
    <row r="15" spans="1:5" x14ac:dyDescent="0.25">
      <c r="A15" s="168">
        <v>9</v>
      </c>
      <c r="B15" s="150" t="s">
        <v>15</v>
      </c>
      <c r="C15" s="95">
        <v>5</v>
      </c>
      <c r="D15" s="96">
        <v>11</v>
      </c>
      <c r="E15" s="169">
        <f>+C15+D15</f>
        <v>16</v>
      </c>
    </row>
    <row r="16" spans="1:5" ht="25.5" x14ac:dyDescent="0.25">
      <c r="A16" s="166">
        <v>10</v>
      </c>
      <c r="B16" s="155" t="s">
        <v>16</v>
      </c>
      <c r="C16" s="99">
        <v>82</v>
      </c>
      <c r="D16" s="100">
        <v>16</v>
      </c>
      <c r="E16" s="170">
        <f t="shared" ref="E16:E26" si="1">+C16+D16</f>
        <v>98</v>
      </c>
    </row>
    <row r="17" spans="1:6" ht="26.25" x14ac:dyDescent="0.25">
      <c r="A17" s="168">
        <v>11</v>
      </c>
      <c r="B17" s="150" t="s">
        <v>17</v>
      </c>
      <c r="C17" s="101">
        <v>34</v>
      </c>
      <c r="D17" s="102">
        <v>0</v>
      </c>
      <c r="E17" s="169">
        <f t="shared" si="1"/>
        <v>34</v>
      </c>
    </row>
    <row r="18" spans="1:6" ht="26.25" x14ac:dyDescent="0.25">
      <c r="A18" s="166">
        <v>12</v>
      </c>
      <c r="B18" s="156" t="s">
        <v>18</v>
      </c>
      <c r="C18" s="103">
        <v>1</v>
      </c>
      <c r="D18" s="98">
        <v>2</v>
      </c>
      <c r="E18" s="170">
        <f t="shared" si="1"/>
        <v>3</v>
      </c>
    </row>
    <row r="19" spans="1:6" x14ac:dyDescent="0.25">
      <c r="A19" s="168">
        <v>13</v>
      </c>
      <c r="B19" s="157" t="s">
        <v>19</v>
      </c>
      <c r="C19" s="104">
        <v>18</v>
      </c>
      <c r="D19" s="105">
        <v>60</v>
      </c>
      <c r="E19" s="169">
        <f t="shared" si="1"/>
        <v>78</v>
      </c>
    </row>
    <row r="20" spans="1:6" x14ac:dyDescent="0.25">
      <c r="A20" s="166">
        <v>14</v>
      </c>
      <c r="B20" s="156" t="s">
        <v>20</v>
      </c>
      <c r="C20" s="103">
        <v>12</v>
      </c>
      <c r="D20" s="98">
        <v>6</v>
      </c>
      <c r="E20" s="170">
        <f t="shared" si="1"/>
        <v>18</v>
      </c>
    </row>
    <row r="21" spans="1:6" x14ac:dyDescent="0.25">
      <c r="A21" s="168">
        <v>15</v>
      </c>
      <c r="B21" s="150" t="s">
        <v>21</v>
      </c>
      <c r="C21" s="91">
        <v>10</v>
      </c>
      <c r="D21" s="92">
        <v>0</v>
      </c>
      <c r="E21" s="169">
        <f t="shared" si="1"/>
        <v>10</v>
      </c>
    </row>
    <row r="22" spans="1:6" x14ac:dyDescent="0.25">
      <c r="A22" s="166">
        <v>16</v>
      </c>
      <c r="B22" s="158" t="s">
        <v>22</v>
      </c>
      <c r="C22" s="99">
        <v>8</v>
      </c>
      <c r="D22" s="100">
        <v>6</v>
      </c>
      <c r="E22" s="170">
        <f t="shared" si="1"/>
        <v>14</v>
      </c>
    </row>
    <row r="23" spans="1:6" x14ac:dyDescent="0.25">
      <c r="A23" s="168">
        <v>17</v>
      </c>
      <c r="B23" s="157" t="s">
        <v>23</v>
      </c>
      <c r="C23" s="104">
        <v>6</v>
      </c>
      <c r="D23" s="105">
        <v>4</v>
      </c>
      <c r="E23" s="169">
        <f t="shared" si="1"/>
        <v>10</v>
      </c>
    </row>
    <row r="24" spans="1:6" x14ac:dyDescent="0.25">
      <c r="A24" s="166">
        <v>18</v>
      </c>
      <c r="B24" s="158" t="s">
        <v>24</v>
      </c>
      <c r="C24" s="99">
        <v>8</v>
      </c>
      <c r="D24" s="100">
        <v>4</v>
      </c>
      <c r="E24" s="170">
        <f t="shared" si="1"/>
        <v>12</v>
      </c>
    </row>
    <row r="25" spans="1:6" x14ac:dyDescent="0.25">
      <c r="A25" s="168">
        <v>19</v>
      </c>
      <c r="B25" s="150" t="s">
        <v>25</v>
      </c>
      <c r="C25" s="91">
        <v>6</v>
      </c>
      <c r="D25" s="92">
        <v>2</v>
      </c>
      <c r="E25" s="169">
        <f t="shared" si="1"/>
        <v>8</v>
      </c>
    </row>
    <row r="26" spans="1:6" ht="15.75" thickBot="1" x14ac:dyDescent="0.3">
      <c r="A26" s="171">
        <v>20</v>
      </c>
      <c r="B26" s="172" t="s">
        <v>26</v>
      </c>
      <c r="C26" s="173">
        <v>18</v>
      </c>
      <c r="D26" s="174">
        <v>2</v>
      </c>
      <c r="E26" s="175">
        <f t="shared" si="1"/>
        <v>20</v>
      </c>
    </row>
    <row r="27" spans="1:6" ht="15.75" thickBot="1" x14ac:dyDescent="0.3">
      <c r="A27" s="181"/>
      <c r="B27" s="177" t="s">
        <v>59</v>
      </c>
      <c r="C27" s="182">
        <f>SUM(C7:C26)</f>
        <v>324</v>
      </c>
      <c r="D27" s="177">
        <f>SUM(D7:D26)</f>
        <v>115</v>
      </c>
      <c r="E27" s="183">
        <f>SUM(E7:E26)</f>
        <v>439</v>
      </c>
    </row>
    <row r="29" spans="1:6" x14ac:dyDescent="0.25">
      <c r="A29" s="74" t="s">
        <v>129</v>
      </c>
      <c r="B29" s="74"/>
      <c r="C29" s="74"/>
      <c r="D29" s="74"/>
      <c r="E29" s="74"/>
      <c r="F29" s="74"/>
    </row>
    <row r="30" spans="1:6" x14ac:dyDescent="0.25">
      <c r="A30" s="74" t="s">
        <v>130</v>
      </c>
      <c r="B30" s="74"/>
      <c r="C30" s="74"/>
      <c r="D30" s="74"/>
      <c r="E30" s="74"/>
      <c r="F30" s="74"/>
    </row>
  </sheetData>
  <mergeCells count="4">
    <mergeCell ref="A1:E1"/>
    <mergeCell ref="A2:E2"/>
    <mergeCell ref="A3:E3"/>
    <mergeCell ref="A4:E4"/>
  </mergeCells>
  <pageMargins left="0.7" right="0.7" top="0.75" bottom="0.75" header="0.3" footer="0.3"/>
  <pageSetup orientation="portrait" horizontalDpi="4294967292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2"/>
  <sheetViews>
    <sheetView topLeftCell="B4" workbookViewId="0">
      <selection activeCell="E29" sqref="E29"/>
    </sheetView>
  </sheetViews>
  <sheetFormatPr baseColWidth="10" defaultRowHeight="15" x14ac:dyDescent="0.25"/>
  <cols>
    <col min="2" max="2" width="4.28515625" customWidth="1"/>
    <col min="3" max="3" width="29.42578125" customWidth="1"/>
    <col min="4" max="4" width="12.42578125" customWidth="1"/>
    <col min="5" max="5" width="11.42578125" customWidth="1"/>
    <col min="6" max="6" width="12.85546875" customWidth="1"/>
    <col min="8" max="8" width="11.42578125" customWidth="1"/>
  </cols>
  <sheetData>
    <row r="1" spans="2:8" x14ac:dyDescent="0.25">
      <c r="B1" s="354" t="s">
        <v>0</v>
      </c>
      <c r="C1" s="354"/>
      <c r="D1" s="354"/>
      <c r="E1" s="354"/>
      <c r="F1" s="354"/>
      <c r="G1" s="354"/>
    </row>
    <row r="2" spans="2:8" x14ac:dyDescent="0.25">
      <c r="B2" s="354" t="s">
        <v>1</v>
      </c>
      <c r="C2" s="354"/>
      <c r="D2" s="354"/>
      <c r="E2" s="354"/>
      <c r="F2" s="354"/>
      <c r="G2" s="354"/>
    </row>
    <row r="3" spans="2:8" x14ac:dyDescent="0.25">
      <c r="B3" s="356" t="s">
        <v>2</v>
      </c>
      <c r="C3" s="356"/>
      <c r="D3" s="356"/>
      <c r="E3" s="356"/>
      <c r="F3" s="356"/>
      <c r="G3" s="356"/>
    </row>
    <row r="4" spans="2:8" x14ac:dyDescent="0.25">
      <c r="B4" s="356" t="s">
        <v>126</v>
      </c>
      <c r="C4" s="356"/>
      <c r="D4" s="356"/>
      <c r="E4" s="356"/>
      <c r="F4" s="356"/>
      <c r="G4" s="356"/>
    </row>
    <row r="5" spans="2:8" ht="15.75" thickBot="1" x14ac:dyDescent="0.3"/>
    <row r="6" spans="2:8" ht="51.75" customHeight="1" thickBot="1" x14ac:dyDescent="0.3">
      <c r="B6" s="217"/>
      <c r="C6" s="218" t="s">
        <v>46</v>
      </c>
      <c r="D6" s="219" t="s">
        <v>57</v>
      </c>
      <c r="E6" s="220" t="s">
        <v>127</v>
      </c>
      <c r="F6" s="220" t="s">
        <v>128</v>
      </c>
      <c r="G6" s="221" t="s">
        <v>59</v>
      </c>
      <c r="H6" s="84"/>
    </row>
    <row r="7" spans="2:8" x14ac:dyDescent="0.25">
      <c r="B7" s="193">
        <v>1</v>
      </c>
      <c r="C7" s="194" t="s">
        <v>7</v>
      </c>
      <c r="D7" s="195">
        <v>0</v>
      </c>
      <c r="E7" s="196">
        <v>0</v>
      </c>
      <c r="F7" s="196">
        <v>0</v>
      </c>
      <c r="G7" s="197">
        <v>0</v>
      </c>
      <c r="H7" s="16"/>
    </row>
    <row r="8" spans="2:8" x14ac:dyDescent="0.25">
      <c r="B8" s="198">
        <v>2</v>
      </c>
      <c r="C8" s="185" t="s">
        <v>8</v>
      </c>
      <c r="D8" s="63">
        <v>3</v>
      </c>
      <c r="E8" s="24">
        <v>0</v>
      </c>
      <c r="F8" s="24">
        <v>1</v>
      </c>
      <c r="G8" s="199">
        <f>+D8+F8</f>
        <v>4</v>
      </c>
      <c r="H8" s="16"/>
    </row>
    <row r="9" spans="2:8" x14ac:dyDescent="0.25">
      <c r="B9" s="198">
        <v>3</v>
      </c>
      <c r="C9" s="184" t="s">
        <v>9</v>
      </c>
      <c r="D9" s="64">
        <v>1</v>
      </c>
      <c r="E9" s="85">
        <v>0</v>
      </c>
      <c r="F9" s="77">
        <v>0</v>
      </c>
      <c r="G9" s="200">
        <f t="shared" ref="G9:G11" si="0">+E9+F9</f>
        <v>0</v>
      </c>
      <c r="H9" s="82"/>
    </row>
    <row r="10" spans="2:8" x14ac:dyDescent="0.25">
      <c r="B10" s="198">
        <v>4</v>
      </c>
      <c r="C10" s="185" t="s">
        <v>10</v>
      </c>
      <c r="D10" s="63">
        <v>0</v>
      </c>
      <c r="E10" s="60">
        <v>0</v>
      </c>
      <c r="F10" s="60">
        <v>0</v>
      </c>
      <c r="G10" s="199">
        <f t="shared" si="0"/>
        <v>0</v>
      </c>
      <c r="H10" s="16"/>
    </row>
    <row r="11" spans="2:8" ht="30" x14ac:dyDescent="0.25">
      <c r="B11" s="198">
        <v>5</v>
      </c>
      <c r="C11" s="184" t="s">
        <v>11</v>
      </c>
      <c r="D11" s="64">
        <v>7</v>
      </c>
      <c r="E11" s="19">
        <v>0</v>
      </c>
      <c r="F11" s="19">
        <v>0</v>
      </c>
      <c r="G11" s="200">
        <f t="shared" si="0"/>
        <v>0</v>
      </c>
      <c r="H11" s="82"/>
    </row>
    <row r="12" spans="2:8" ht="24.75" x14ac:dyDescent="0.25">
      <c r="B12" s="198">
        <v>6</v>
      </c>
      <c r="C12" s="152" t="s">
        <v>12</v>
      </c>
      <c r="D12" s="63">
        <v>103</v>
      </c>
      <c r="E12" s="61">
        <v>0</v>
      </c>
      <c r="F12" s="61">
        <v>0</v>
      </c>
      <c r="G12" s="201">
        <v>103</v>
      </c>
      <c r="H12" s="16"/>
    </row>
    <row r="13" spans="2:8" ht="24.75" x14ac:dyDescent="0.25">
      <c r="B13" s="198">
        <v>7</v>
      </c>
      <c r="C13" s="153" t="s">
        <v>13</v>
      </c>
      <c r="D13" s="64">
        <v>2</v>
      </c>
      <c r="E13" s="19">
        <v>1</v>
      </c>
      <c r="F13" s="19">
        <v>0</v>
      </c>
      <c r="G13" s="200">
        <f>D13+E13+F13</f>
        <v>3</v>
      </c>
      <c r="H13" s="16"/>
    </row>
    <row r="14" spans="2:8" x14ac:dyDescent="0.25">
      <c r="B14" s="198">
        <v>8</v>
      </c>
      <c r="C14" s="186" t="s">
        <v>14</v>
      </c>
      <c r="D14" s="65">
        <v>0</v>
      </c>
      <c r="E14" s="61">
        <v>0</v>
      </c>
      <c r="F14" s="61">
        <v>0</v>
      </c>
      <c r="G14" s="201">
        <f t="shared" ref="G14:G26" si="1">D14+E14+F14</f>
        <v>0</v>
      </c>
      <c r="H14" s="16"/>
    </row>
    <row r="15" spans="2:8" x14ac:dyDescent="0.25">
      <c r="B15" s="198">
        <v>9</v>
      </c>
      <c r="C15" s="184" t="s">
        <v>15</v>
      </c>
      <c r="D15" s="64">
        <v>5</v>
      </c>
      <c r="E15" s="19">
        <v>4</v>
      </c>
      <c r="F15" s="19">
        <v>7</v>
      </c>
      <c r="G15" s="200">
        <f t="shared" si="1"/>
        <v>16</v>
      </c>
      <c r="H15" s="16"/>
    </row>
    <row r="16" spans="2:8" ht="30" x14ac:dyDescent="0.25">
      <c r="B16" s="198">
        <v>10</v>
      </c>
      <c r="C16" s="187" t="s">
        <v>16</v>
      </c>
      <c r="D16" s="66">
        <v>82</v>
      </c>
      <c r="E16" s="24">
        <v>9</v>
      </c>
      <c r="F16" s="24">
        <v>7</v>
      </c>
      <c r="G16" s="202">
        <f t="shared" si="1"/>
        <v>98</v>
      </c>
      <c r="H16" s="16"/>
    </row>
    <row r="17" spans="2:8" ht="30" x14ac:dyDescent="0.25">
      <c r="B17" s="198">
        <v>11</v>
      </c>
      <c r="C17" s="184" t="s">
        <v>17</v>
      </c>
      <c r="D17" s="67">
        <v>34</v>
      </c>
      <c r="E17" s="77">
        <v>0</v>
      </c>
      <c r="F17" s="42">
        <v>0</v>
      </c>
      <c r="G17" s="203">
        <f t="shared" si="1"/>
        <v>34</v>
      </c>
      <c r="H17" s="16"/>
    </row>
    <row r="18" spans="2:8" ht="29.25" customHeight="1" x14ac:dyDescent="0.25">
      <c r="B18" s="198">
        <v>12</v>
      </c>
      <c r="C18" s="188" t="s">
        <v>18</v>
      </c>
      <c r="D18" s="50">
        <v>1</v>
      </c>
      <c r="E18" s="25">
        <v>2</v>
      </c>
      <c r="F18" s="25">
        <v>0</v>
      </c>
      <c r="G18" s="204">
        <f t="shared" si="1"/>
        <v>3</v>
      </c>
      <c r="H18" s="16"/>
    </row>
    <row r="19" spans="2:8" x14ac:dyDescent="0.25">
      <c r="B19" s="198">
        <v>13</v>
      </c>
      <c r="C19" s="189" t="s">
        <v>19</v>
      </c>
      <c r="D19" s="68">
        <v>18</v>
      </c>
      <c r="E19" s="19">
        <v>14</v>
      </c>
      <c r="F19" s="19">
        <v>46</v>
      </c>
      <c r="G19" s="200">
        <f t="shared" si="1"/>
        <v>78</v>
      </c>
      <c r="H19" s="16"/>
    </row>
    <row r="20" spans="2:8" x14ac:dyDescent="0.25">
      <c r="B20" s="198">
        <v>14</v>
      </c>
      <c r="C20" s="188" t="s">
        <v>20</v>
      </c>
      <c r="D20" s="50">
        <v>12</v>
      </c>
      <c r="E20" s="62">
        <v>1</v>
      </c>
      <c r="F20" s="62">
        <v>5</v>
      </c>
      <c r="G20" s="205">
        <f t="shared" si="1"/>
        <v>18</v>
      </c>
      <c r="H20" s="16"/>
    </row>
    <row r="21" spans="2:8" x14ac:dyDescent="0.25">
      <c r="B21" s="198">
        <v>15</v>
      </c>
      <c r="C21" s="184" t="s">
        <v>21</v>
      </c>
      <c r="D21" s="49">
        <v>10</v>
      </c>
      <c r="E21" s="77">
        <v>0</v>
      </c>
      <c r="F21" s="77">
        <v>0</v>
      </c>
      <c r="G21" s="206">
        <f t="shared" si="1"/>
        <v>10</v>
      </c>
      <c r="H21" s="16"/>
    </row>
    <row r="22" spans="2:8" x14ac:dyDescent="0.25">
      <c r="B22" s="198">
        <v>16</v>
      </c>
      <c r="C22" s="190" t="s">
        <v>22</v>
      </c>
      <c r="D22" s="66">
        <v>8</v>
      </c>
      <c r="E22" s="62">
        <v>1</v>
      </c>
      <c r="F22" s="62">
        <v>5</v>
      </c>
      <c r="G22" s="205">
        <f t="shared" si="1"/>
        <v>14</v>
      </c>
      <c r="H22" s="16"/>
    </row>
    <row r="23" spans="2:8" x14ac:dyDescent="0.25">
      <c r="B23" s="198">
        <v>17</v>
      </c>
      <c r="C23" s="189" t="s">
        <v>23</v>
      </c>
      <c r="D23" s="68">
        <v>6</v>
      </c>
      <c r="E23" s="19">
        <v>3</v>
      </c>
      <c r="F23" s="19">
        <v>1</v>
      </c>
      <c r="G23" s="200">
        <f t="shared" si="1"/>
        <v>10</v>
      </c>
      <c r="H23" s="16"/>
    </row>
    <row r="24" spans="2:8" x14ac:dyDescent="0.25">
      <c r="B24" s="198">
        <v>18</v>
      </c>
      <c r="C24" s="190" t="s">
        <v>24</v>
      </c>
      <c r="D24" s="66">
        <v>8</v>
      </c>
      <c r="E24" s="62">
        <v>0</v>
      </c>
      <c r="F24" s="62">
        <v>4</v>
      </c>
      <c r="G24" s="205">
        <f t="shared" si="1"/>
        <v>12</v>
      </c>
      <c r="H24" s="16"/>
    </row>
    <row r="25" spans="2:8" x14ac:dyDescent="0.25">
      <c r="B25" s="198">
        <v>19</v>
      </c>
      <c r="C25" s="184" t="s">
        <v>25</v>
      </c>
      <c r="D25" s="49">
        <v>6</v>
      </c>
      <c r="E25" s="77">
        <v>0</v>
      </c>
      <c r="F25" s="77">
        <v>2</v>
      </c>
      <c r="G25" s="206">
        <f t="shared" si="1"/>
        <v>8</v>
      </c>
      <c r="H25" s="16"/>
    </row>
    <row r="26" spans="2:8" ht="15.75" thickBot="1" x14ac:dyDescent="0.3">
      <c r="B26" s="210">
        <v>20</v>
      </c>
      <c r="C26" s="211" t="s">
        <v>26</v>
      </c>
      <c r="D26" s="212">
        <v>18</v>
      </c>
      <c r="E26" s="213">
        <v>2</v>
      </c>
      <c r="F26" s="213">
        <v>0</v>
      </c>
      <c r="G26" s="214">
        <f t="shared" si="1"/>
        <v>20</v>
      </c>
      <c r="H26" s="16"/>
    </row>
    <row r="27" spans="2:8" ht="15.75" thickBot="1" x14ac:dyDescent="0.3">
      <c r="B27" s="216"/>
      <c r="C27" s="250" t="s">
        <v>6</v>
      </c>
      <c r="D27" s="258">
        <f>SUM(D7:D26)</f>
        <v>324</v>
      </c>
      <c r="E27" s="238">
        <f>SUM(E7:E26)</f>
        <v>37</v>
      </c>
      <c r="F27" s="238">
        <f>SUM(F7:F26)</f>
        <v>78</v>
      </c>
      <c r="G27" s="256">
        <f>D27+E27+F27</f>
        <v>439</v>
      </c>
      <c r="H27" s="80"/>
    </row>
    <row r="28" spans="2:8" x14ac:dyDescent="0.25">
      <c r="B28" s="357"/>
      <c r="C28" s="357"/>
      <c r="D28" s="357"/>
      <c r="E28" s="357"/>
      <c r="F28" s="357"/>
      <c r="G28" s="215"/>
    </row>
    <row r="30" spans="2:8" x14ac:dyDescent="0.25">
      <c r="B30" s="74" t="s">
        <v>129</v>
      </c>
      <c r="C30" s="74"/>
      <c r="D30" s="74"/>
      <c r="E30" s="74"/>
      <c r="F30" s="74"/>
      <c r="G30" s="74"/>
    </row>
    <row r="31" spans="2:8" x14ac:dyDescent="0.25">
      <c r="B31" s="74" t="s">
        <v>130</v>
      </c>
      <c r="C31" s="74"/>
      <c r="D31" s="74"/>
      <c r="E31" s="74"/>
      <c r="F31" s="74"/>
      <c r="G31" s="74"/>
    </row>
    <row r="32" spans="2:8" x14ac:dyDescent="0.25">
      <c r="G32" s="81"/>
    </row>
    <row r="33" spans="7:7" x14ac:dyDescent="0.25">
      <c r="G33" s="80"/>
    </row>
    <row r="34" spans="7:7" x14ac:dyDescent="0.25">
      <c r="G34" s="80"/>
    </row>
    <row r="35" spans="7:7" x14ac:dyDescent="0.25">
      <c r="G35" s="80"/>
    </row>
    <row r="36" spans="7:7" x14ac:dyDescent="0.25">
      <c r="G36" s="80"/>
    </row>
    <row r="37" spans="7:7" x14ac:dyDescent="0.25">
      <c r="G37" s="80"/>
    </row>
    <row r="38" spans="7:7" x14ac:dyDescent="0.25">
      <c r="G38" s="80"/>
    </row>
    <row r="39" spans="7:7" x14ac:dyDescent="0.25">
      <c r="G39" s="80"/>
    </row>
    <row r="40" spans="7:7" x14ac:dyDescent="0.25">
      <c r="G40" s="80"/>
    </row>
    <row r="41" spans="7:7" x14ac:dyDescent="0.25">
      <c r="G41" s="80"/>
    </row>
    <row r="42" spans="7:7" x14ac:dyDescent="0.25">
      <c r="G42" s="80"/>
    </row>
    <row r="43" spans="7:7" x14ac:dyDescent="0.25">
      <c r="G43" s="80"/>
    </row>
    <row r="44" spans="7:7" x14ac:dyDescent="0.25">
      <c r="G44" s="80"/>
    </row>
    <row r="45" spans="7:7" x14ac:dyDescent="0.25">
      <c r="G45" s="80"/>
    </row>
    <row r="46" spans="7:7" x14ac:dyDescent="0.25">
      <c r="G46" s="80"/>
    </row>
    <row r="47" spans="7:7" x14ac:dyDescent="0.25">
      <c r="G47" s="80"/>
    </row>
    <row r="48" spans="7:7" x14ac:dyDescent="0.25">
      <c r="G48" s="80"/>
    </row>
    <row r="49" spans="7:7" x14ac:dyDescent="0.25">
      <c r="G49" s="80"/>
    </row>
    <row r="50" spans="7:7" x14ac:dyDescent="0.25">
      <c r="G50" s="80"/>
    </row>
    <row r="51" spans="7:7" x14ac:dyDescent="0.25">
      <c r="G51" s="80"/>
    </row>
    <row r="52" spans="7:7" x14ac:dyDescent="0.25">
      <c r="G52" s="80"/>
    </row>
  </sheetData>
  <mergeCells count="5">
    <mergeCell ref="B1:G1"/>
    <mergeCell ref="B3:G3"/>
    <mergeCell ref="B2:G2"/>
    <mergeCell ref="B4:G4"/>
    <mergeCell ref="B28:F28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2"/>
  <sheetViews>
    <sheetView topLeftCell="A4" workbookViewId="0">
      <selection activeCell="F31" sqref="F31"/>
    </sheetView>
  </sheetViews>
  <sheetFormatPr baseColWidth="10" defaultRowHeight="15" x14ac:dyDescent="0.25"/>
  <cols>
    <col min="1" max="1" width="3" bestFit="1" customWidth="1"/>
    <col min="2" max="2" width="30" customWidth="1"/>
    <col min="3" max="3" width="16.85546875" bestFit="1" customWidth="1"/>
    <col min="4" max="4" width="11" customWidth="1"/>
    <col min="5" max="5" width="6.5703125" bestFit="1" customWidth="1"/>
  </cols>
  <sheetData>
    <row r="3" spans="1:5" x14ac:dyDescent="0.25">
      <c r="A3" s="354" t="s">
        <v>0</v>
      </c>
      <c r="B3" s="354"/>
      <c r="C3" s="354"/>
      <c r="D3" s="354"/>
      <c r="E3" s="354"/>
    </row>
    <row r="4" spans="1:5" x14ac:dyDescent="0.25">
      <c r="A4" s="354" t="s">
        <v>1</v>
      </c>
      <c r="B4" s="354"/>
      <c r="C4" s="354"/>
      <c r="D4" s="354"/>
      <c r="E4" s="354"/>
    </row>
    <row r="5" spans="1:5" x14ac:dyDescent="0.25">
      <c r="A5" s="355" t="s">
        <v>2</v>
      </c>
      <c r="B5" s="355"/>
      <c r="C5" s="355"/>
      <c r="D5" s="355"/>
      <c r="E5" s="355"/>
    </row>
    <row r="6" spans="1:5" x14ac:dyDescent="0.25">
      <c r="A6" s="355" t="s">
        <v>131</v>
      </c>
      <c r="B6" s="355"/>
      <c r="C6" s="355"/>
      <c r="D6" s="355"/>
      <c r="E6" s="355"/>
    </row>
    <row r="7" spans="1:5" x14ac:dyDescent="0.25">
      <c r="A7" s="1"/>
      <c r="B7" s="1"/>
      <c r="C7" s="1"/>
      <c r="D7" s="1"/>
      <c r="E7" s="1"/>
    </row>
    <row r="8" spans="1:5" ht="15.75" thickBot="1" x14ac:dyDescent="0.3">
      <c r="A8" s="159"/>
      <c r="B8" s="160" t="s">
        <v>3</v>
      </c>
      <c r="C8" s="160" t="s">
        <v>4</v>
      </c>
      <c r="D8" s="160" t="s">
        <v>5</v>
      </c>
      <c r="E8" s="160" t="s">
        <v>6</v>
      </c>
    </row>
    <row r="9" spans="1:5" x14ac:dyDescent="0.25">
      <c r="A9" s="229">
        <v>1</v>
      </c>
      <c r="B9" s="223" t="s">
        <v>7</v>
      </c>
      <c r="C9" s="196">
        <v>0</v>
      </c>
      <c r="D9" s="196">
        <v>0</v>
      </c>
      <c r="E9" s="197">
        <f>+C9+D9</f>
        <v>0</v>
      </c>
    </row>
    <row r="10" spans="1:5" x14ac:dyDescent="0.25">
      <c r="A10" s="230">
        <f>1+A9</f>
        <v>2</v>
      </c>
      <c r="B10" s="143" t="s">
        <v>8</v>
      </c>
      <c r="C10" s="24">
        <v>4</v>
      </c>
      <c r="D10" s="24">
        <v>0</v>
      </c>
      <c r="E10" s="199">
        <f t="shared" ref="E10:E29" si="0">+C10+D10</f>
        <v>4</v>
      </c>
    </row>
    <row r="11" spans="1:5" x14ac:dyDescent="0.25">
      <c r="A11" s="231">
        <f t="shared" ref="A11:A28" si="1">1+A10</f>
        <v>3</v>
      </c>
      <c r="B11" s="144" t="s">
        <v>9</v>
      </c>
      <c r="C11" s="85">
        <v>1</v>
      </c>
      <c r="D11" s="77">
        <v>0</v>
      </c>
      <c r="E11" s="200">
        <f t="shared" si="0"/>
        <v>1</v>
      </c>
    </row>
    <row r="12" spans="1:5" x14ac:dyDescent="0.25">
      <c r="A12" s="230">
        <f t="shared" si="1"/>
        <v>4</v>
      </c>
      <c r="B12" s="143" t="s">
        <v>10</v>
      </c>
      <c r="C12" s="60">
        <v>0</v>
      </c>
      <c r="D12" s="60">
        <v>0</v>
      </c>
      <c r="E12" s="199">
        <f t="shared" si="0"/>
        <v>0</v>
      </c>
    </row>
    <row r="13" spans="1:5" ht="30" x14ac:dyDescent="0.25">
      <c r="A13" s="231">
        <f t="shared" si="1"/>
        <v>5</v>
      </c>
      <c r="B13" s="144" t="s">
        <v>11</v>
      </c>
      <c r="C13" s="19">
        <v>5</v>
      </c>
      <c r="D13" s="19">
        <v>2</v>
      </c>
      <c r="E13" s="200">
        <f t="shared" si="0"/>
        <v>7</v>
      </c>
    </row>
    <row r="14" spans="1:5" ht="24.75" x14ac:dyDescent="0.25">
      <c r="A14" s="230">
        <f t="shared" si="1"/>
        <v>6</v>
      </c>
      <c r="B14" s="227" t="s">
        <v>12</v>
      </c>
      <c r="C14" s="61">
        <v>82</v>
      </c>
      <c r="D14" s="61">
        <v>21</v>
      </c>
      <c r="E14" s="201">
        <f t="shared" si="0"/>
        <v>103</v>
      </c>
    </row>
    <row r="15" spans="1:5" ht="24.75" x14ac:dyDescent="0.25">
      <c r="A15" s="231">
        <f t="shared" si="1"/>
        <v>7</v>
      </c>
      <c r="B15" s="228" t="s">
        <v>13</v>
      </c>
      <c r="C15" s="19">
        <v>3</v>
      </c>
      <c r="D15" s="19">
        <v>0</v>
      </c>
      <c r="E15" s="200">
        <f t="shared" si="0"/>
        <v>3</v>
      </c>
    </row>
    <row r="16" spans="1:5" x14ac:dyDescent="0.25">
      <c r="A16" s="232">
        <f t="shared" si="1"/>
        <v>8</v>
      </c>
      <c r="B16" s="145" t="s">
        <v>14</v>
      </c>
      <c r="C16" s="61">
        <v>0</v>
      </c>
      <c r="D16" s="61">
        <v>0</v>
      </c>
      <c r="E16" s="201">
        <f t="shared" si="0"/>
        <v>0</v>
      </c>
    </row>
    <row r="17" spans="1:5" x14ac:dyDescent="0.25">
      <c r="A17" s="231">
        <f t="shared" si="1"/>
        <v>9</v>
      </c>
      <c r="B17" s="144" t="s">
        <v>15</v>
      </c>
      <c r="C17" s="19">
        <v>16</v>
      </c>
      <c r="D17" s="19">
        <v>0</v>
      </c>
      <c r="E17" s="200">
        <f t="shared" si="0"/>
        <v>16</v>
      </c>
    </row>
    <row r="18" spans="1:5" ht="30" x14ac:dyDescent="0.25">
      <c r="A18" s="233">
        <f t="shared" si="1"/>
        <v>10</v>
      </c>
      <c r="B18" s="146" t="s">
        <v>16</v>
      </c>
      <c r="C18" s="24">
        <v>95</v>
      </c>
      <c r="D18" s="24">
        <v>3</v>
      </c>
      <c r="E18" s="202">
        <f t="shared" si="0"/>
        <v>98</v>
      </c>
    </row>
    <row r="19" spans="1:5" ht="30" x14ac:dyDescent="0.25">
      <c r="A19" s="231">
        <f t="shared" si="1"/>
        <v>11</v>
      </c>
      <c r="B19" s="147" t="s">
        <v>17</v>
      </c>
      <c r="C19" s="77">
        <v>34</v>
      </c>
      <c r="D19" s="42">
        <v>0</v>
      </c>
      <c r="E19" s="203">
        <f t="shared" si="0"/>
        <v>34</v>
      </c>
    </row>
    <row r="20" spans="1:5" ht="30" x14ac:dyDescent="0.25">
      <c r="A20" s="234">
        <f t="shared" si="1"/>
        <v>12</v>
      </c>
      <c r="B20" s="148" t="s">
        <v>18</v>
      </c>
      <c r="C20" s="25">
        <v>3</v>
      </c>
      <c r="D20" s="25">
        <v>0</v>
      </c>
      <c r="E20" s="204">
        <f t="shared" si="0"/>
        <v>3</v>
      </c>
    </row>
    <row r="21" spans="1:5" x14ac:dyDescent="0.25">
      <c r="A21" s="235">
        <f t="shared" si="1"/>
        <v>13</v>
      </c>
      <c r="B21" s="149" t="s">
        <v>19</v>
      </c>
      <c r="C21" s="19">
        <v>59</v>
      </c>
      <c r="D21" s="19">
        <v>19</v>
      </c>
      <c r="E21" s="200">
        <f t="shared" si="0"/>
        <v>78</v>
      </c>
    </row>
    <row r="22" spans="1:5" x14ac:dyDescent="0.25">
      <c r="A22" s="234">
        <f t="shared" si="1"/>
        <v>14</v>
      </c>
      <c r="B22" s="148" t="s">
        <v>20</v>
      </c>
      <c r="C22" s="62">
        <v>13</v>
      </c>
      <c r="D22" s="62">
        <v>5</v>
      </c>
      <c r="E22" s="205">
        <f t="shared" si="0"/>
        <v>18</v>
      </c>
    </row>
    <row r="23" spans="1:5" x14ac:dyDescent="0.25">
      <c r="A23" s="231">
        <f t="shared" si="1"/>
        <v>15</v>
      </c>
      <c r="B23" s="142" t="s">
        <v>21</v>
      </c>
      <c r="C23" s="77">
        <v>7</v>
      </c>
      <c r="D23" s="77">
        <v>3</v>
      </c>
      <c r="E23" s="206">
        <f t="shared" si="0"/>
        <v>10</v>
      </c>
    </row>
    <row r="24" spans="1:5" x14ac:dyDescent="0.25">
      <c r="A24" s="233">
        <f t="shared" si="1"/>
        <v>16</v>
      </c>
      <c r="B24" s="146" t="s">
        <v>22</v>
      </c>
      <c r="C24" s="62">
        <v>11</v>
      </c>
      <c r="D24" s="62">
        <v>3</v>
      </c>
      <c r="E24" s="205">
        <f t="shared" si="0"/>
        <v>14</v>
      </c>
    </row>
    <row r="25" spans="1:5" x14ac:dyDescent="0.25">
      <c r="A25" s="235">
        <f t="shared" si="1"/>
        <v>17</v>
      </c>
      <c r="B25" s="149" t="s">
        <v>23</v>
      </c>
      <c r="C25" s="19">
        <v>9</v>
      </c>
      <c r="D25" s="19">
        <v>1</v>
      </c>
      <c r="E25" s="200">
        <f t="shared" si="0"/>
        <v>10</v>
      </c>
    </row>
    <row r="26" spans="1:5" x14ac:dyDescent="0.25">
      <c r="A26" s="233">
        <f t="shared" si="1"/>
        <v>18</v>
      </c>
      <c r="B26" s="146" t="s">
        <v>24</v>
      </c>
      <c r="C26" s="62">
        <v>5</v>
      </c>
      <c r="D26" s="62">
        <v>7</v>
      </c>
      <c r="E26" s="205">
        <f t="shared" si="0"/>
        <v>12</v>
      </c>
    </row>
    <row r="27" spans="1:5" x14ac:dyDescent="0.25">
      <c r="A27" s="231">
        <f t="shared" si="1"/>
        <v>19</v>
      </c>
      <c r="B27" s="142" t="s">
        <v>25</v>
      </c>
      <c r="C27" s="77">
        <v>0</v>
      </c>
      <c r="D27" s="77">
        <v>8</v>
      </c>
      <c r="E27" s="206">
        <f t="shared" si="0"/>
        <v>8</v>
      </c>
    </row>
    <row r="28" spans="1:5" ht="15.75" thickBot="1" x14ac:dyDescent="0.3">
      <c r="A28" s="236">
        <f t="shared" si="1"/>
        <v>20</v>
      </c>
      <c r="B28" s="226" t="s">
        <v>26</v>
      </c>
      <c r="C28" s="208">
        <v>14</v>
      </c>
      <c r="D28" s="208">
        <v>6</v>
      </c>
      <c r="E28" s="209">
        <f t="shared" si="0"/>
        <v>20</v>
      </c>
    </row>
    <row r="29" spans="1:5" ht="15.75" thickBot="1" x14ac:dyDescent="0.3">
      <c r="A29" s="237"/>
      <c r="B29" s="238" t="s">
        <v>59</v>
      </c>
      <c r="C29" s="239">
        <f>SUM(C9:C28)</f>
        <v>361</v>
      </c>
      <c r="D29" s="240">
        <f>SUM(D9:D28)</f>
        <v>78</v>
      </c>
      <c r="E29" s="241">
        <f t="shared" si="0"/>
        <v>439</v>
      </c>
    </row>
    <row r="31" spans="1:5" x14ac:dyDescent="0.25">
      <c r="A31" s="74" t="s">
        <v>129</v>
      </c>
      <c r="B31" s="74"/>
      <c r="C31" s="74"/>
    </row>
    <row r="32" spans="1:5" x14ac:dyDescent="0.25">
      <c r="A32" s="74" t="s">
        <v>130</v>
      </c>
      <c r="B32" s="74"/>
      <c r="C32" s="74"/>
    </row>
  </sheetData>
  <mergeCells count="4">
    <mergeCell ref="A3:E3"/>
    <mergeCell ref="A4:E4"/>
    <mergeCell ref="A5:E5"/>
    <mergeCell ref="A6:E6"/>
  </mergeCells>
  <pageMargins left="0.7" right="0.7" top="0.75" bottom="0.75" header="0.3" footer="0.3"/>
  <pageSetup orientation="portrait" horizontalDpi="4294967292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B29" sqref="B28:B29"/>
    </sheetView>
  </sheetViews>
  <sheetFormatPr baseColWidth="10" defaultRowHeight="15" x14ac:dyDescent="0.25"/>
  <cols>
    <col min="1" max="1" width="3" bestFit="1" customWidth="1"/>
    <col min="2" max="2" width="30" customWidth="1"/>
    <col min="3" max="3" width="11.42578125" customWidth="1"/>
    <col min="4" max="4" width="10.5703125" customWidth="1"/>
    <col min="5" max="5" width="10.28515625" customWidth="1"/>
    <col min="6" max="6" width="9.140625" customWidth="1"/>
    <col min="7" max="7" width="9.5703125" customWidth="1"/>
    <col min="8" max="8" width="8.140625" customWidth="1"/>
  </cols>
  <sheetData>
    <row r="1" spans="1:9" x14ac:dyDescent="0.25">
      <c r="A1" s="356" t="s">
        <v>0</v>
      </c>
      <c r="B1" s="356"/>
      <c r="C1" s="356"/>
      <c r="D1" s="356"/>
      <c r="E1" s="356"/>
      <c r="F1" s="356"/>
      <c r="G1" s="356"/>
      <c r="H1" s="356"/>
      <c r="I1" s="356"/>
    </row>
    <row r="2" spans="1:9" x14ac:dyDescent="0.25">
      <c r="A2" s="356" t="s">
        <v>1</v>
      </c>
      <c r="B2" s="356"/>
      <c r="C2" s="356"/>
      <c r="D2" s="356"/>
      <c r="E2" s="356"/>
      <c r="F2" s="356"/>
      <c r="G2" s="356"/>
      <c r="H2" s="356"/>
      <c r="I2" s="356"/>
    </row>
    <row r="3" spans="1:9" x14ac:dyDescent="0.25">
      <c r="A3" s="360" t="s">
        <v>45</v>
      </c>
      <c r="B3" s="360"/>
      <c r="C3" s="360"/>
      <c r="D3" s="360"/>
      <c r="E3" s="360"/>
      <c r="F3" s="360"/>
      <c r="G3" s="360"/>
      <c r="H3" s="360"/>
      <c r="I3" s="360"/>
    </row>
    <row r="4" spans="1:9" x14ac:dyDescent="0.25">
      <c r="A4" s="356" t="s">
        <v>56</v>
      </c>
      <c r="B4" s="356"/>
      <c r="C4" s="356"/>
      <c r="D4" s="356"/>
      <c r="E4" s="356"/>
      <c r="F4" s="356"/>
      <c r="G4" s="356"/>
      <c r="H4" s="356"/>
      <c r="I4" s="356"/>
    </row>
    <row r="5" spans="1:9" x14ac:dyDescent="0.25">
      <c r="A5" s="16"/>
      <c r="B5" s="16"/>
      <c r="C5" s="16"/>
      <c r="D5" s="16"/>
      <c r="E5" s="16"/>
      <c r="F5" s="16"/>
      <c r="G5" s="16"/>
      <c r="H5" s="16"/>
      <c r="I5" s="16"/>
    </row>
    <row r="6" spans="1:9" ht="35.25" customHeight="1" thickBot="1" x14ac:dyDescent="0.3">
      <c r="A6" s="361" t="s">
        <v>46</v>
      </c>
      <c r="B6" s="362"/>
      <c r="C6" s="192" t="s">
        <v>47</v>
      </c>
      <c r="D6" s="243" t="s">
        <v>48</v>
      </c>
      <c r="E6" s="243" t="s">
        <v>49</v>
      </c>
      <c r="F6" s="192" t="s">
        <v>50</v>
      </c>
      <c r="G6" s="192" t="s">
        <v>51</v>
      </c>
      <c r="H6" s="192" t="s">
        <v>52</v>
      </c>
      <c r="I6" s="192" t="s">
        <v>6</v>
      </c>
    </row>
    <row r="7" spans="1:9" x14ac:dyDescent="0.25">
      <c r="A7" s="222">
        <v>1</v>
      </c>
      <c r="B7" s="194" t="s">
        <v>7</v>
      </c>
      <c r="C7" s="244"/>
      <c r="D7" s="244"/>
      <c r="E7" s="244"/>
      <c r="F7" s="244"/>
      <c r="G7" s="244"/>
      <c r="H7" s="244"/>
      <c r="I7" s="197">
        <f>+C7+D7+E7+F7+G7+H7</f>
        <v>0</v>
      </c>
    </row>
    <row r="8" spans="1:9" x14ac:dyDescent="0.25">
      <c r="A8" s="225">
        <f>+A7+1</f>
        <v>2</v>
      </c>
      <c r="B8" s="188" t="s">
        <v>8</v>
      </c>
      <c r="C8" s="107"/>
      <c r="D8" s="107">
        <v>4</v>
      </c>
      <c r="E8" s="107"/>
      <c r="F8" s="107"/>
      <c r="G8" s="107"/>
      <c r="H8" s="107"/>
      <c r="I8" s="245">
        <f t="shared" ref="I8:I26" si="0">+C8+D8+E8+F8+G8+H8</f>
        <v>4</v>
      </c>
    </row>
    <row r="9" spans="1:9" x14ac:dyDescent="0.25">
      <c r="A9" s="224">
        <f>+A8+1</f>
        <v>3</v>
      </c>
      <c r="B9" s="184" t="s">
        <v>9</v>
      </c>
      <c r="C9" s="70"/>
      <c r="D9" s="70">
        <v>1</v>
      </c>
      <c r="E9" s="70"/>
      <c r="F9" s="70"/>
      <c r="G9" s="70"/>
      <c r="H9" s="70"/>
      <c r="I9" s="246">
        <f t="shared" si="0"/>
        <v>1</v>
      </c>
    </row>
    <row r="10" spans="1:9" x14ac:dyDescent="0.25">
      <c r="A10" s="225">
        <f>+A9+1</f>
        <v>4</v>
      </c>
      <c r="B10" s="188" t="s">
        <v>10</v>
      </c>
      <c r="C10" s="107"/>
      <c r="D10" s="107"/>
      <c r="E10" s="107"/>
      <c r="F10" s="107"/>
      <c r="G10" s="107"/>
      <c r="H10" s="107"/>
      <c r="I10" s="245">
        <f t="shared" si="0"/>
        <v>0</v>
      </c>
    </row>
    <row r="11" spans="1:9" ht="30" x14ac:dyDescent="0.25">
      <c r="A11" s="224">
        <f t="shared" ref="A11:A24" si="1">+A10+1</f>
        <v>5</v>
      </c>
      <c r="B11" s="184" t="s">
        <v>11</v>
      </c>
      <c r="C11" s="70">
        <v>1</v>
      </c>
      <c r="D11" s="70"/>
      <c r="E11" s="70"/>
      <c r="F11" s="70"/>
      <c r="G11" s="70"/>
      <c r="H11" s="70">
        <v>6</v>
      </c>
      <c r="I11" s="246">
        <f t="shared" si="0"/>
        <v>7</v>
      </c>
    </row>
    <row r="12" spans="1:9" ht="24.75" x14ac:dyDescent="0.25">
      <c r="A12" s="225">
        <f>+A11+1</f>
        <v>6</v>
      </c>
      <c r="B12" s="242" t="s">
        <v>12</v>
      </c>
      <c r="C12" s="107"/>
      <c r="D12" s="107">
        <v>89</v>
      </c>
      <c r="E12" s="107">
        <v>1</v>
      </c>
      <c r="F12" s="107"/>
      <c r="G12" s="107"/>
      <c r="H12" s="107">
        <v>13</v>
      </c>
      <c r="I12" s="245">
        <f t="shared" si="0"/>
        <v>103</v>
      </c>
    </row>
    <row r="13" spans="1:9" ht="24.75" x14ac:dyDescent="0.25">
      <c r="A13" s="224">
        <f t="shared" si="1"/>
        <v>7</v>
      </c>
      <c r="B13" s="153" t="s">
        <v>13</v>
      </c>
      <c r="C13" s="70"/>
      <c r="D13" s="70">
        <v>3</v>
      </c>
      <c r="E13" s="70"/>
      <c r="F13" s="70"/>
      <c r="G13" s="70"/>
      <c r="H13" s="70"/>
      <c r="I13" s="246">
        <f t="shared" si="0"/>
        <v>3</v>
      </c>
    </row>
    <row r="14" spans="1:9" x14ac:dyDescent="0.25">
      <c r="A14" s="225">
        <f t="shared" si="1"/>
        <v>8</v>
      </c>
      <c r="B14" s="188" t="s">
        <v>14</v>
      </c>
      <c r="C14" s="107"/>
      <c r="D14" s="107"/>
      <c r="E14" s="107"/>
      <c r="F14" s="107"/>
      <c r="G14" s="107"/>
      <c r="H14" s="107"/>
      <c r="I14" s="245">
        <f t="shared" si="0"/>
        <v>0</v>
      </c>
    </row>
    <row r="15" spans="1:9" x14ac:dyDescent="0.25">
      <c r="A15" s="224">
        <f t="shared" si="1"/>
        <v>9</v>
      </c>
      <c r="B15" s="184" t="s">
        <v>15</v>
      </c>
      <c r="C15" s="70"/>
      <c r="D15" s="70">
        <v>14</v>
      </c>
      <c r="E15" s="70"/>
      <c r="F15" s="70"/>
      <c r="G15" s="70"/>
      <c r="H15" s="70">
        <v>2</v>
      </c>
      <c r="I15" s="246">
        <f t="shared" si="0"/>
        <v>16</v>
      </c>
    </row>
    <row r="16" spans="1:9" ht="30" x14ac:dyDescent="0.25">
      <c r="A16" s="225">
        <f t="shared" si="1"/>
        <v>10</v>
      </c>
      <c r="B16" s="187" t="s">
        <v>16</v>
      </c>
      <c r="C16" s="107"/>
      <c r="D16" s="107">
        <v>81</v>
      </c>
      <c r="E16" s="107">
        <v>1</v>
      </c>
      <c r="F16" s="107"/>
      <c r="G16" s="107"/>
      <c r="H16" s="107">
        <v>16</v>
      </c>
      <c r="I16" s="245">
        <f t="shared" si="0"/>
        <v>98</v>
      </c>
    </row>
    <row r="17" spans="1:9" ht="30" x14ac:dyDescent="0.25">
      <c r="A17" s="224">
        <f t="shared" si="1"/>
        <v>11</v>
      </c>
      <c r="B17" s="184" t="s">
        <v>17</v>
      </c>
      <c r="C17" s="70"/>
      <c r="D17" s="70">
        <v>33</v>
      </c>
      <c r="E17" s="70"/>
      <c r="F17" s="70">
        <v>1</v>
      </c>
      <c r="G17" s="70"/>
      <c r="H17" s="70"/>
      <c r="I17" s="246">
        <f t="shared" si="0"/>
        <v>34</v>
      </c>
    </row>
    <row r="18" spans="1:9" ht="30" x14ac:dyDescent="0.25">
      <c r="A18" s="225">
        <f t="shared" si="1"/>
        <v>12</v>
      </c>
      <c r="B18" s="188" t="s">
        <v>18</v>
      </c>
      <c r="C18" s="107">
        <v>1</v>
      </c>
      <c r="D18" s="107">
        <v>1</v>
      </c>
      <c r="E18" s="107"/>
      <c r="F18" s="107"/>
      <c r="G18" s="107"/>
      <c r="H18" s="107">
        <v>1</v>
      </c>
      <c r="I18" s="245">
        <f t="shared" si="0"/>
        <v>3</v>
      </c>
    </row>
    <row r="19" spans="1:9" x14ac:dyDescent="0.25">
      <c r="A19" s="224">
        <f t="shared" si="1"/>
        <v>13</v>
      </c>
      <c r="B19" s="189" t="s">
        <v>19</v>
      </c>
      <c r="C19" s="70">
        <v>18</v>
      </c>
      <c r="D19" s="70">
        <v>39</v>
      </c>
      <c r="E19" s="70">
        <v>1</v>
      </c>
      <c r="F19" s="70">
        <v>1</v>
      </c>
      <c r="G19" s="70">
        <v>3</v>
      </c>
      <c r="H19" s="70">
        <v>16</v>
      </c>
      <c r="I19" s="246">
        <f t="shared" si="0"/>
        <v>78</v>
      </c>
    </row>
    <row r="20" spans="1:9" x14ac:dyDescent="0.25">
      <c r="A20" s="225">
        <f t="shared" si="1"/>
        <v>14</v>
      </c>
      <c r="B20" s="188" t="s">
        <v>20</v>
      </c>
      <c r="C20" s="107"/>
      <c r="D20" s="107">
        <v>12</v>
      </c>
      <c r="E20" s="107">
        <v>2</v>
      </c>
      <c r="F20" s="107">
        <v>3</v>
      </c>
      <c r="G20" s="107"/>
      <c r="H20" s="107">
        <v>1</v>
      </c>
      <c r="I20" s="245">
        <f t="shared" si="0"/>
        <v>18</v>
      </c>
    </row>
    <row r="21" spans="1:9" x14ac:dyDescent="0.25">
      <c r="A21" s="224">
        <f t="shared" si="1"/>
        <v>15</v>
      </c>
      <c r="B21" s="184" t="s">
        <v>21</v>
      </c>
      <c r="C21" s="70">
        <v>5</v>
      </c>
      <c r="D21" s="70">
        <v>4</v>
      </c>
      <c r="E21" s="70"/>
      <c r="F21" s="70"/>
      <c r="G21" s="70"/>
      <c r="H21" s="70">
        <v>1</v>
      </c>
      <c r="I21" s="246">
        <f t="shared" si="0"/>
        <v>10</v>
      </c>
    </row>
    <row r="22" spans="1:9" x14ac:dyDescent="0.25">
      <c r="A22" s="225">
        <f t="shared" si="1"/>
        <v>16</v>
      </c>
      <c r="B22" s="190" t="s">
        <v>22</v>
      </c>
      <c r="C22" s="107">
        <v>1</v>
      </c>
      <c r="D22" s="107">
        <v>10</v>
      </c>
      <c r="E22" s="107"/>
      <c r="F22" s="107"/>
      <c r="G22" s="107"/>
      <c r="H22" s="107">
        <v>3</v>
      </c>
      <c r="I22" s="245">
        <f t="shared" si="0"/>
        <v>14</v>
      </c>
    </row>
    <row r="23" spans="1:9" x14ac:dyDescent="0.25">
      <c r="A23" s="224">
        <f t="shared" si="1"/>
        <v>17</v>
      </c>
      <c r="B23" s="189" t="s">
        <v>23</v>
      </c>
      <c r="C23" s="70">
        <v>8</v>
      </c>
      <c r="D23" s="70"/>
      <c r="E23" s="70"/>
      <c r="F23" s="70"/>
      <c r="G23" s="70"/>
      <c r="H23" s="70">
        <v>2</v>
      </c>
      <c r="I23" s="246">
        <f t="shared" si="0"/>
        <v>10</v>
      </c>
    </row>
    <row r="24" spans="1:9" x14ac:dyDescent="0.25">
      <c r="A24" s="225">
        <f t="shared" si="1"/>
        <v>18</v>
      </c>
      <c r="B24" s="190" t="s">
        <v>24</v>
      </c>
      <c r="C24" s="107">
        <v>2</v>
      </c>
      <c r="D24" s="107">
        <v>5</v>
      </c>
      <c r="E24" s="107">
        <v>1</v>
      </c>
      <c r="F24" s="107"/>
      <c r="G24" s="107">
        <v>1</v>
      </c>
      <c r="H24" s="107">
        <v>3</v>
      </c>
      <c r="I24" s="245">
        <f t="shared" si="0"/>
        <v>12</v>
      </c>
    </row>
    <row r="25" spans="1:9" x14ac:dyDescent="0.25">
      <c r="A25" s="231">
        <v>19</v>
      </c>
      <c r="B25" s="184" t="s">
        <v>25</v>
      </c>
      <c r="C25" s="70">
        <v>6</v>
      </c>
      <c r="D25" s="70">
        <v>1</v>
      </c>
      <c r="E25" s="70"/>
      <c r="F25" s="70">
        <v>1</v>
      </c>
      <c r="G25" s="70"/>
      <c r="H25" s="70"/>
      <c r="I25" s="246">
        <f t="shared" si="0"/>
        <v>8</v>
      </c>
    </row>
    <row r="26" spans="1:9" ht="15.75" thickBot="1" x14ac:dyDescent="0.3">
      <c r="A26" s="247">
        <v>20</v>
      </c>
      <c r="B26" s="207" t="s">
        <v>26</v>
      </c>
      <c r="C26" s="248">
        <v>10</v>
      </c>
      <c r="D26" s="248">
        <v>6</v>
      </c>
      <c r="E26" s="248">
        <v>1</v>
      </c>
      <c r="F26" s="248">
        <v>1</v>
      </c>
      <c r="G26" s="248"/>
      <c r="H26" s="248">
        <v>2</v>
      </c>
      <c r="I26" s="249">
        <f t="shared" si="0"/>
        <v>20</v>
      </c>
    </row>
    <row r="27" spans="1:9" ht="15.75" thickBot="1" x14ac:dyDescent="0.3">
      <c r="A27" s="358" t="s">
        <v>6</v>
      </c>
      <c r="B27" s="359"/>
      <c r="C27" s="251">
        <f>SUM(C7:C26)</f>
        <v>52</v>
      </c>
      <c r="D27" s="251">
        <f>SUM(D8:D26)</f>
        <v>303</v>
      </c>
      <c r="E27" s="251">
        <f>SUM(E8:E26)</f>
        <v>7</v>
      </c>
      <c r="F27" s="251">
        <f>SUM(F8:F26)</f>
        <v>7</v>
      </c>
      <c r="G27" s="251">
        <f>SUM(G8:G26)</f>
        <v>4</v>
      </c>
      <c r="H27" s="251">
        <f>SUM(H8:H26)</f>
        <v>66</v>
      </c>
      <c r="I27" s="241">
        <f>SUM(I7:I26)</f>
        <v>439</v>
      </c>
    </row>
    <row r="29" spans="1:9" x14ac:dyDescent="0.25">
      <c r="A29" s="74" t="s">
        <v>129</v>
      </c>
      <c r="B29" s="74"/>
      <c r="C29" s="74"/>
    </row>
    <row r="30" spans="1:9" x14ac:dyDescent="0.25">
      <c r="A30" s="74" t="s">
        <v>130</v>
      </c>
      <c r="B30" s="74"/>
      <c r="C30" s="74"/>
    </row>
  </sheetData>
  <mergeCells count="6">
    <mergeCell ref="A27:B27"/>
    <mergeCell ref="A1:I1"/>
    <mergeCell ref="A2:I2"/>
    <mergeCell ref="A3:I3"/>
    <mergeCell ref="A4:I4"/>
    <mergeCell ref="A6:B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4" workbookViewId="0">
      <selection activeCell="G29" sqref="G29"/>
    </sheetView>
  </sheetViews>
  <sheetFormatPr baseColWidth="10" defaultRowHeight="15" x14ac:dyDescent="0.25"/>
  <cols>
    <col min="1" max="1" width="3" bestFit="1" customWidth="1"/>
    <col min="2" max="2" width="31" customWidth="1"/>
    <col min="3" max="3" width="13.28515625" customWidth="1"/>
    <col min="4" max="4" width="12.5703125" customWidth="1"/>
    <col min="5" max="5" width="6.5703125" bestFit="1" customWidth="1"/>
  </cols>
  <sheetData>
    <row r="1" spans="1:5" x14ac:dyDescent="0.25">
      <c r="A1" s="354" t="s">
        <v>0</v>
      </c>
      <c r="B1" s="354"/>
      <c r="C1" s="354"/>
      <c r="D1" s="354"/>
      <c r="E1" s="354"/>
    </row>
    <row r="2" spans="1:5" x14ac:dyDescent="0.25">
      <c r="A2" s="354" t="s">
        <v>1</v>
      </c>
      <c r="B2" s="354"/>
      <c r="C2" s="354"/>
      <c r="D2" s="354"/>
      <c r="E2" s="354"/>
    </row>
    <row r="3" spans="1:5" x14ac:dyDescent="0.25">
      <c r="A3" s="355" t="s">
        <v>2</v>
      </c>
      <c r="B3" s="355"/>
      <c r="C3" s="355"/>
      <c r="D3" s="355"/>
      <c r="E3" s="355"/>
    </row>
    <row r="4" spans="1:5" x14ac:dyDescent="0.25">
      <c r="A4" s="355" t="s">
        <v>53</v>
      </c>
      <c r="B4" s="355"/>
      <c r="C4" s="355"/>
      <c r="D4" s="355"/>
      <c r="E4" s="355"/>
    </row>
    <row r="5" spans="1:5" x14ac:dyDescent="0.25">
      <c r="A5" s="1"/>
      <c r="B5" s="1"/>
      <c r="C5" s="1"/>
      <c r="D5" s="1"/>
      <c r="E5" s="1"/>
    </row>
    <row r="6" spans="1:5" ht="31.5" customHeight="1" x14ac:dyDescent="0.25">
      <c r="A6" s="2"/>
      <c r="B6" s="3" t="s">
        <v>3</v>
      </c>
      <c r="C6" s="59" t="s">
        <v>54</v>
      </c>
      <c r="D6" s="59" t="s">
        <v>55</v>
      </c>
      <c r="E6" s="3" t="s">
        <v>6</v>
      </c>
    </row>
    <row r="7" spans="1:5" x14ac:dyDescent="0.25">
      <c r="A7" s="23">
        <v>1</v>
      </c>
      <c r="B7" s="41" t="s">
        <v>7</v>
      </c>
      <c r="C7" s="70">
        <v>0</v>
      </c>
      <c r="D7" s="70">
        <v>0</v>
      </c>
      <c r="E7" s="70">
        <f>+C7+D7</f>
        <v>0</v>
      </c>
    </row>
    <row r="8" spans="1:5" x14ac:dyDescent="0.25">
      <c r="A8" s="69">
        <v>2</v>
      </c>
      <c r="B8" s="141" t="s">
        <v>8</v>
      </c>
      <c r="C8" s="108">
        <v>4</v>
      </c>
      <c r="D8" s="108">
        <v>0</v>
      </c>
      <c r="E8" s="108">
        <f t="shared" ref="E8:E27" si="0">+C8+D8</f>
        <v>4</v>
      </c>
    </row>
    <row r="9" spans="1:5" x14ac:dyDescent="0.25">
      <c r="A9" s="23">
        <v>3</v>
      </c>
      <c r="B9" s="41" t="s">
        <v>9</v>
      </c>
      <c r="C9" s="70">
        <v>0</v>
      </c>
      <c r="D9" s="70">
        <v>1</v>
      </c>
      <c r="E9" s="70">
        <f t="shared" si="0"/>
        <v>1</v>
      </c>
    </row>
    <row r="10" spans="1:5" x14ac:dyDescent="0.25">
      <c r="A10" s="69">
        <v>4</v>
      </c>
      <c r="B10" s="141" t="s">
        <v>10</v>
      </c>
      <c r="C10" s="108">
        <v>0</v>
      </c>
      <c r="D10" s="108">
        <v>0</v>
      </c>
      <c r="E10" s="108">
        <f t="shared" si="0"/>
        <v>0</v>
      </c>
    </row>
    <row r="11" spans="1:5" ht="30" x14ac:dyDescent="0.25">
      <c r="A11" s="23">
        <v>5</v>
      </c>
      <c r="B11" s="41" t="s">
        <v>11</v>
      </c>
      <c r="C11" s="70">
        <v>7</v>
      </c>
      <c r="D11" s="70">
        <v>0</v>
      </c>
      <c r="E11" s="70">
        <f t="shared" si="0"/>
        <v>7</v>
      </c>
    </row>
    <row r="12" spans="1:5" ht="45" x14ac:dyDescent="0.25">
      <c r="A12" s="69">
        <v>6</v>
      </c>
      <c r="B12" s="141" t="s">
        <v>12</v>
      </c>
      <c r="C12" s="108">
        <v>103</v>
      </c>
      <c r="D12" s="108">
        <v>0</v>
      </c>
      <c r="E12" s="108">
        <f t="shared" si="0"/>
        <v>103</v>
      </c>
    </row>
    <row r="13" spans="1:5" ht="45" x14ac:dyDescent="0.25">
      <c r="A13" s="23">
        <v>7</v>
      </c>
      <c r="B13" s="41" t="s">
        <v>13</v>
      </c>
      <c r="C13" s="70">
        <v>3</v>
      </c>
      <c r="D13" s="70">
        <v>0</v>
      </c>
      <c r="E13" s="70">
        <f t="shared" si="0"/>
        <v>3</v>
      </c>
    </row>
    <row r="14" spans="1:5" x14ac:dyDescent="0.25">
      <c r="A14" s="69">
        <v>8</v>
      </c>
      <c r="B14" s="120" t="s">
        <v>14</v>
      </c>
      <c r="C14" s="106">
        <v>0</v>
      </c>
      <c r="D14" s="106">
        <v>0</v>
      </c>
      <c r="E14" s="106">
        <f t="shared" si="0"/>
        <v>0</v>
      </c>
    </row>
    <row r="15" spans="1:5" x14ac:dyDescent="0.25">
      <c r="A15" s="23">
        <v>9</v>
      </c>
      <c r="B15" s="41" t="s">
        <v>15</v>
      </c>
      <c r="C15" s="70">
        <v>15</v>
      </c>
      <c r="D15" s="70">
        <v>1</v>
      </c>
      <c r="E15" s="70">
        <f t="shared" si="0"/>
        <v>16</v>
      </c>
    </row>
    <row r="16" spans="1:5" ht="30" x14ac:dyDescent="0.25">
      <c r="A16" s="69">
        <v>10</v>
      </c>
      <c r="B16" s="45" t="s">
        <v>16</v>
      </c>
      <c r="C16" s="109">
        <v>95</v>
      </c>
      <c r="D16" s="109">
        <v>3</v>
      </c>
      <c r="E16" s="109">
        <f t="shared" si="0"/>
        <v>98</v>
      </c>
    </row>
    <row r="17" spans="1:5" ht="30" x14ac:dyDescent="0.25">
      <c r="A17" s="23">
        <v>11</v>
      </c>
      <c r="B17" s="41" t="s">
        <v>17</v>
      </c>
      <c r="C17" s="70">
        <v>31</v>
      </c>
      <c r="D17" s="70">
        <v>3</v>
      </c>
      <c r="E17" s="70">
        <f t="shared" si="0"/>
        <v>34</v>
      </c>
    </row>
    <row r="18" spans="1:5" ht="30" x14ac:dyDescent="0.25">
      <c r="A18" s="69">
        <v>12</v>
      </c>
      <c r="B18" s="43" t="s">
        <v>18</v>
      </c>
      <c r="C18" s="107">
        <v>2</v>
      </c>
      <c r="D18" s="107">
        <v>1</v>
      </c>
      <c r="E18" s="107">
        <f t="shared" si="0"/>
        <v>3</v>
      </c>
    </row>
    <row r="19" spans="1:5" x14ac:dyDescent="0.25">
      <c r="A19" s="23">
        <v>13</v>
      </c>
      <c r="B19" s="46" t="s">
        <v>19</v>
      </c>
      <c r="C19" s="110">
        <v>77</v>
      </c>
      <c r="D19" s="110">
        <v>1</v>
      </c>
      <c r="E19" s="110">
        <f t="shared" si="0"/>
        <v>78</v>
      </c>
    </row>
    <row r="20" spans="1:5" x14ac:dyDescent="0.25">
      <c r="A20" s="69">
        <v>14</v>
      </c>
      <c r="B20" s="43" t="s">
        <v>20</v>
      </c>
      <c r="C20" s="107">
        <v>16</v>
      </c>
      <c r="D20" s="107">
        <v>2</v>
      </c>
      <c r="E20" s="107">
        <f t="shared" si="0"/>
        <v>18</v>
      </c>
    </row>
    <row r="21" spans="1:5" x14ac:dyDescent="0.25">
      <c r="A21" s="23">
        <v>15</v>
      </c>
      <c r="B21" s="41" t="s">
        <v>21</v>
      </c>
      <c r="C21" s="70">
        <v>9</v>
      </c>
      <c r="D21" s="70">
        <v>1</v>
      </c>
      <c r="E21" s="70">
        <f t="shared" si="0"/>
        <v>10</v>
      </c>
    </row>
    <row r="22" spans="1:5" x14ac:dyDescent="0.25">
      <c r="A22" s="69">
        <v>16</v>
      </c>
      <c r="B22" s="47" t="s">
        <v>22</v>
      </c>
      <c r="C22" s="109">
        <v>14</v>
      </c>
      <c r="D22" s="109">
        <v>0</v>
      </c>
      <c r="E22" s="109">
        <f t="shared" si="0"/>
        <v>14</v>
      </c>
    </row>
    <row r="23" spans="1:5" x14ac:dyDescent="0.25">
      <c r="A23" s="23">
        <v>17</v>
      </c>
      <c r="B23" s="46" t="s">
        <v>23</v>
      </c>
      <c r="C23" s="110">
        <v>9</v>
      </c>
      <c r="D23" s="110">
        <v>1</v>
      </c>
      <c r="E23" s="110">
        <f t="shared" si="0"/>
        <v>10</v>
      </c>
    </row>
    <row r="24" spans="1:5" x14ac:dyDescent="0.25">
      <c r="A24" s="69">
        <v>18</v>
      </c>
      <c r="B24" s="47" t="s">
        <v>24</v>
      </c>
      <c r="C24" s="109">
        <v>11</v>
      </c>
      <c r="D24" s="109">
        <v>1</v>
      </c>
      <c r="E24" s="109">
        <f t="shared" si="0"/>
        <v>12</v>
      </c>
    </row>
    <row r="25" spans="1:5" x14ac:dyDescent="0.25">
      <c r="A25" s="23">
        <v>19</v>
      </c>
      <c r="B25" s="41" t="s">
        <v>25</v>
      </c>
      <c r="C25" s="70">
        <v>8</v>
      </c>
      <c r="D25" s="70">
        <v>0</v>
      </c>
      <c r="E25" s="70">
        <f t="shared" si="0"/>
        <v>8</v>
      </c>
    </row>
    <row r="26" spans="1:5" ht="15.75" thickBot="1" x14ac:dyDescent="0.3">
      <c r="A26" s="252">
        <v>20</v>
      </c>
      <c r="B26" s="117" t="s">
        <v>26</v>
      </c>
      <c r="C26" s="213">
        <v>20</v>
      </c>
      <c r="D26" s="213">
        <v>0</v>
      </c>
      <c r="E26" s="213">
        <f t="shared" si="0"/>
        <v>20</v>
      </c>
    </row>
    <row r="27" spans="1:5" ht="15.75" thickBot="1" x14ac:dyDescent="0.3">
      <c r="A27" s="358" t="s">
        <v>27</v>
      </c>
      <c r="B27" s="359"/>
      <c r="C27" s="251">
        <f>SUM(C7:C26)</f>
        <v>424</v>
      </c>
      <c r="D27" s="251">
        <f>SUM(D7:D26)</f>
        <v>15</v>
      </c>
      <c r="E27" s="241">
        <f t="shared" si="0"/>
        <v>439</v>
      </c>
    </row>
    <row r="29" spans="1:5" x14ac:dyDescent="0.25">
      <c r="A29" s="74" t="s">
        <v>129</v>
      </c>
      <c r="B29" s="74"/>
      <c r="C29" s="74"/>
    </row>
    <row r="30" spans="1:5" x14ac:dyDescent="0.25">
      <c r="A30" s="74" t="s">
        <v>130</v>
      </c>
      <c r="B30" s="74"/>
      <c r="C30" s="74"/>
    </row>
  </sheetData>
  <mergeCells count="5">
    <mergeCell ref="A1:E1"/>
    <mergeCell ref="A2:E2"/>
    <mergeCell ref="A3:E3"/>
    <mergeCell ref="A4:E4"/>
    <mergeCell ref="A27:B2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zoomScale="90" zoomScaleNormal="90" workbookViewId="0">
      <selection activeCell="K25" sqref="K25"/>
    </sheetView>
  </sheetViews>
  <sheetFormatPr baseColWidth="10" defaultRowHeight="15" x14ac:dyDescent="0.25"/>
  <cols>
    <col min="1" max="1" width="3" bestFit="1" customWidth="1"/>
    <col min="2" max="2" width="31.28515625" customWidth="1"/>
    <col min="3" max="3" width="9.85546875" customWidth="1"/>
    <col min="4" max="4" width="11.5703125" customWidth="1"/>
    <col min="5" max="5" width="8.85546875" customWidth="1"/>
    <col min="6" max="6" width="8.42578125" customWidth="1"/>
    <col min="7" max="7" width="7" customWidth="1"/>
    <col min="8" max="8" width="7.5703125" customWidth="1"/>
    <col min="9" max="9" width="8.5703125" customWidth="1"/>
    <col min="10" max="10" width="7" customWidth="1"/>
    <col min="11" max="11" width="8.5703125" customWidth="1"/>
  </cols>
  <sheetData>
    <row r="1" spans="1:11" x14ac:dyDescent="0.25">
      <c r="A1" s="356" t="s">
        <v>30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</row>
    <row r="2" spans="1:11" x14ac:dyDescent="0.25">
      <c r="A2" s="356" t="s">
        <v>1</v>
      </c>
      <c r="B2" s="356"/>
      <c r="C2" s="356"/>
      <c r="D2" s="356"/>
      <c r="E2" s="356"/>
      <c r="F2" s="356"/>
      <c r="G2" s="356"/>
      <c r="H2" s="356"/>
      <c r="I2" s="356"/>
      <c r="J2" s="356"/>
      <c r="K2" s="356"/>
    </row>
    <row r="3" spans="1:11" x14ac:dyDescent="0.25">
      <c r="A3" s="356" t="s">
        <v>99</v>
      </c>
      <c r="B3" s="356"/>
      <c r="C3" s="356"/>
      <c r="D3" s="356"/>
      <c r="E3" s="356"/>
      <c r="F3" s="356"/>
      <c r="G3" s="356"/>
      <c r="H3" s="356"/>
      <c r="I3" s="356"/>
      <c r="J3" s="356"/>
      <c r="K3" s="356"/>
    </row>
    <row r="4" spans="1:11" x14ac:dyDescent="0.25">
      <c r="A4" s="356" t="s">
        <v>133</v>
      </c>
      <c r="B4" s="356"/>
      <c r="C4" s="356"/>
      <c r="D4" s="356"/>
      <c r="E4" s="356"/>
      <c r="F4" s="356"/>
      <c r="G4" s="356"/>
      <c r="H4" s="356"/>
      <c r="I4" s="356"/>
      <c r="J4" s="356"/>
      <c r="K4" s="356"/>
    </row>
    <row r="6" spans="1:11" ht="69" customHeight="1" x14ac:dyDescent="0.25">
      <c r="A6" s="40"/>
      <c r="B6" s="17" t="s">
        <v>3</v>
      </c>
      <c r="C6" s="48" t="s">
        <v>61</v>
      </c>
      <c r="D6" s="48" t="s">
        <v>62</v>
      </c>
      <c r="E6" s="48" t="s">
        <v>63</v>
      </c>
      <c r="F6" s="48" t="s">
        <v>64</v>
      </c>
      <c r="G6" s="48" t="s">
        <v>65</v>
      </c>
      <c r="H6" s="48" t="s">
        <v>66</v>
      </c>
      <c r="I6" s="48" t="s">
        <v>67</v>
      </c>
      <c r="J6" s="48" t="s">
        <v>68</v>
      </c>
      <c r="K6" s="48" t="s">
        <v>6</v>
      </c>
    </row>
    <row r="7" spans="1:11" x14ac:dyDescent="0.25">
      <c r="A7" s="18">
        <v>1</v>
      </c>
      <c r="B7" s="41" t="s">
        <v>7</v>
      </c>
      <c r="C7" s="30"/>
      <c r="D7" s="30"/>
      <c r="E7" s="30"/>
      <c r="F7" s="30"/>
      <c r="G7" s="30"/>
      <c r="H7" s="30"/>
      <c r="I7" s="30"/>
      <c r="J7" s="30"/>
      <c r="K7" s="42">
        <f>+C7+D7+E7+F7+G7+H7+I7+J7</f>
        <v>0</v>
      </c>
    </row>
    <row r="8" spans="1:11" x14ac:dyDescent="0.25">
      <c r="A8" s="4">
        <f>+A7+1</f>
        <v>2</v>
      </c>
      <c r="B8" s="43" t="s">
        <v>8</v>
      </c>
      <c r="C8" s="15"/>
      <c r="D8" s="15"/>
      <c r="E8" s="15"/>
      <c r="F8" s="15"/>
      <c r="G8" s="15"/>
      <c r="H8" s="15"/>
      <c r="I8" s="15"/>
      <c r="J8" s="15"/>
      <c r="K8" s="44">
        <f t="shared" ref="K8:K27" si="0">+C8+D8+E8+F8+G8+H8+I8+J8</f>
        <v>0</v>
      </c>
    </row>
    <row r="9" spans="1:11" x14ac:dyDescent="0.25">
      <c r="A9" s="18">
        <f>+A8+1</f>
        <v>3</v>
      </c>
      <c r="B9" s="41" t="s">
        <v>9</v>
      </c>
      <c r="C9" s="30"/>
      <c r="D9" s="30"/>
      <c r="E9" s="30"/>
      <c r="F9" s="30"/>
      <c r="G9" s="30"/>
      <c r="H9" s="30"/>
      <c r="I9" s="30"/>
      <c r="J9" s="30"/>
      <c r="K9" s="42">
        <f t="shared" si="0"/>
        <v>0</v>
      </c>
    </row>
    <row r="10" spans="1:11" x14ac:dyDescent="0.25">
      <c r="A10" s="4">
        <f>+A9+1</f>
        <v>4</v>
      </c>
      <c r="B10" s="43" t="s">
        <v>10</v>
      </c>
      <c r="C10" s="15"/>
      <c r="D10" s="15"/>
      <c r="E10" s="15"/>
      <c r="F10" s="15"/>
      <c r="G10" s="15"/>
      <c r="H10" s="15"/>
      <c r="I10" s="15"/>
      <c r="J10" s="15"/>
      <c r="K10" s="44">
        <f t="shared" si="0"/>
        <v>0</v>
      </c>
    </row>
    <row r="11" spans="1:11" ht="30" x14ac:dyDescent="0.25">
      <c r="A11" s="18">
        <f t="shared" ref="A11:A24" si="1">+A10+1</f>
        <v>5</v>
      </c>
      <c r="B11" s="41" t="s">
        <v>11</v>
      </c>
      <c r="C11" s="30"/>
      <c r="D11" s="30"/>
      <c r="E11" s="30"/>
      <c r="F11" s="30"/>
      <c r="G11" s="30">
        <v>1</v>
      </c>
      <c r="H11" s="30">
        <v>1</v>
      </c>
      <c r="I11" s="30"/>
      <c r="J11" s="30"/>
      <c r="K11" s="42">
        <f t="shared" si="0"/>
        <v>2</v>
      </c>
    </row>
    <row r="12" spans="1:11" ht="45" x14ac:dyDescent="0.25">
      <c r="A12" s="4">
        <f>+A11+1</f>
        <v>6</v>
      </c>
      <c r="B12" s="43" t="s">
        <v>12</v>
      </c>
      <c r="C12" s="15"/>
      <c r="D12" s="15"/>
      <c r="E12" s="15"/>
      <c r="F12" s="15">
        <v>2</v>
      </c>
      <c r="G12" s="15">
        <v>1</v>
      </c>
      <c r="H12" s="15"/>
      <c r="I12" s="15"/>
      <c r="J12" s="15"/>
      <c r="K12" s="44">
        <f t="shared" si="0"/>
        <v>3</v>
      </c>
    </row>
    <row r="13" spans="1:11" ht="45" x14ac:dyDescent="0.25">
      <c r="A13" s="18">
        <f t="shared" si="1"/>
        <v>7</v>
      </c>
      <c r="B13" s="41" t="s">
        <v>13</v>
      </c>
      <c r="C13" s="30"/>
      <c r="D13" s="30"/>
      <c r="E13" s="30"/>
      <c r="F13" s="30"/>
      <c r="G13" s="30"/>
      <c r="H13" s="30"/>
      <c r="I13" s="30"/>
      <c r="J13" s="30"/>
      <c r="K13" s="42">
        <f t="shared" si="0"/>
        <v>0</v>
      </c>
    </row>
    <row r="14" spans="1:11" x14ac:dyDescent="0.25">
      <c r="A14" s="4">
        <f t="shared" si="1"/>
        <v>8</v>
      </c>
      <c r="B14" s="43" t="s">
        <v>14</v>
      </c>
      <c r="C14" s="15"/>
      <c r="D14" s="15"/>
      <c r="E14" s="15"/>
      <c r="F14" s="15"/>
      <c r="G14" s="15"/>
      <c r="H14" s="15"/>
      <c r="I14" s="15"/>
      <c r="J14" s="15"/>
      <c r="K14" s="44">
        <f t="shared" si="0"/>
        <v>0</v>
      </c>
    </row>
    <row r="15" spans="1:11" x14ac:dyDescent="0.25">
      <c r="A15" s="18">
        <f t="shared" si="1"/>
        <v>9</v>
      </c>
      <c r="B15" s="41" t="s">
        <v>15</v>
      </c>
      <c r="C15" s="30"/>
      <c r="D15" s="30"/>
      <c r="E15" s="30"/>
      <c r="F15" s="30"/>
      <c r="G15" s="30"/>
      <c r="H15" s="30"/>
      <c r="I15" s="30"/>
      <c r="J15" s="30">
        <v>2</v>
      </c>
      <c r="K15" s="42">
        <f t="shared" si="0"/>
        <v>2</v>
      </c>
    </row>
    <row r="16" spans="1:11" ht="30" x14ac:dyDescent="0.25">
      <c r="A16" s="4">
        <f t="shared" si="1"/>
        <v>10</v>
      </c>
      <c r="B16" s="45" t="s">
        <v>16</v>
      </c>
      <c r="C16" s="15"/>
      <c r="D16" s="15"/>
      <c r="E16" s="15"/>
      <c r="F16" s="15"/>
      <c r="G16" s="15"/>
      <c r="H16" s="15"/>
      <c r="I16" s="15">
        <v>1</v>
      </c>
      <c r="J16" s="15"/>
      <c r="K16" s="44">
        <f t="shared" si="0"/>
        <v>1</v>
      </c>
    </row>
    <row r="17" spans="1:11" ht="30" x14ac:dyDescent="0.25">
      <c r="A17" s="18">
        <f t="shared" si="1"/>
        <v>11</v>
      </c>
      <c r="B17" s="41" t="s">
        <v>17</v>
      </c>
      <c r="C17" s="30"/>
      <c r="D17" s="30"/>
      <c r="E17" s="30"/>
      <c r="F17" s="30"/>
      <c r="G17" s="30"/>
      <c r="H17" s="30"/>
      <c r="I17" s="30"/>
      <c r="J17" s="30"/>
      <c r="K17" s="42">
        <f t="shared" si="0"/>
        <v>0</v>
      </c>
    </row>
    <row r="18" spans="1:11" ht="30" x14ac:dyDescent="0.25">
      <c r="A18" s="4">
        <f t="shared" si="1"/>
        <v>12</v>
      </c>
      <c r="B18" s="43" t="s">
        <v>18</v>
      </c>
      <c r="C18" s="15"/>
      <c r="D18" s="15"/>
      <c r="E18" s="15"/>
      <c r="F18" s="15"/>
      <c r="G18" s="15">
        <v>1</v>
      </c>
      <c r="H18" s="15"/>
      <c r="I18" s="15"/>
      <c r="J18" s="15">
        <v>2</v>
      </c>
      <c r="K18" s="44">
        <f t="shared" si="0"/>
        <v>3</v>
      </c>
    </row>
    <row r="19" spans="1:11" x14ac:dyDescent="0.25">
      <c r="A19" s="18">
        <f t="shared" si="1"/>
        <v>13</v>
      </c>
      <c r="B19" s="46" t="s">
        <v>19</v>
      </c>
      <c r="C19" s="30">
        <v>4</v>
      </c>
      <c r="D19" s="30">
        <v>3</v>
      </c>
      <c r="E19" s="30"/>
      <c r="F19" s="30">
        <v>11</v>
      </c>
      <c r="G19" s="30">
        <v>8</v>
      </c>
      <c r="H19" s="30"/>
      <c r="I19" s="30"/>
      <c r="J19" s="30">
        <v>3</v>
      </c>
      <c r="K19" s="42">
        <f t="shared" si="0"/>
        <v>29</v>
      </c>
    </row>
    <row r="20" spans="1:11" x14ac:dyDescent="0.25">
      <c r="A20" s="4">
        <f t="shared" si="1"/>
        <v>14</v>
      </c>
      <c r="B20" s="43" t="s">
        <v>20</v>
      </c>
      <c r="C20" s="15">
        <v>1</v>
      </c>
      <c r="D20" s="15">
        <v>1</v>
      </c>
      <c r="E20" s="15"/>
      <c r="F20" s="15">
        <v>1</v>
      </c>
      <c r="G20" s="15">
        <v>3</v>
      </c>
      <c r="H20" s="15"/>
      <c r="I20" s="15"/>
      <c r="J20" s="15"/>
      <c r="K20" s="44">
        <f t="shared" si="0"/>
        <v>6</v>
      </c>
    </row>
    <row r="21" spans="1:11" x14ac:dyDescent="0.25">
      <c r="A21" s="18">
        <f t="shared" si="1"/>
        <v>15</v>
      </c>
      <c r="B21" s="41" t="s">
        <v>21</v>
      </c>
      <c r="C21" s="30"/>
      <c r="D21" s="30"/>
      <c r="E21" s="30"/>
      <c r="F21" s="30">
        <v>1</v>
      </c>
      <c r="G21" s="30">
        <v>2</v>
      </c>
      <c r="H21" s="30"/>
      <c r="I21" s="30"/>
      <c r="J21" s="30">
        <v>3</v>
      </c>
      <c r="K21" s="42">
        <f t="shared" si="0"/>
        <v>6</v>
      </c>
    </row>
    <row r="22" spans="1:11" x14ac:dyDescent="0.25">
      <c r="A22" s="4">
        <f t="shared" si="1"/>
        <v>16</v>
      </c>
      <c r="B22" s="47" t="s">
        <v>22</v>
      </c>
      <c r="C22" s="15"/>
      <c r="D22" s="15"/>
      <c r="E22" s="15"/>
      <c r="F22" s="15">
        <v>1</v>
      </c>
      <c r="G22" s="15"/>
      <c r="H22" s="15"/>
      <c r="I22" s="15"/>
      <c r="J22" s="15"/>
      <c r="K22" s="44">
        <f t="shared" si="0"/>
        <v>1</v>
      </c>
    </row>
    <row r="23" spans="1:11" x14ac:dyDescent="0.25">
      <c r="A23" s="18">
        <f t="shared" si="1"/>
        <v>17</v>
      </c>
      <c r="B23" s="46" t="s">
        <v>23</v>
      </c>
      <c r="C23" s="30"/>
      <c r="D23" s="30"/>
      <c r="E23" s="30">
        <v>1</v>
      </c>
      <c r="F23" s="30">
        <v>3</v>
      </c>
      <c r="G23" s="30"/>
      <c r="H23" s="30"/>
      <c r="I23" s="30">
        <v>1</v>
      </c>
      <c r="J23" s="30"/>
      <c r="K23" s="42">
        <f t="shared" si="0"/>
        <v>5</v>
      </c>
    </row>
    <row r="24" spans="1:11" x14ac:dyDescent="0.25">
      <c r="A24" s="4">
        <f t="shared" si="1"/>
        <v>18</v>
      </c>
      <c r="B24" s="47" t="s">
        <v>24</v>
      </c>
      <c r="C24" s="15">
        <v>1</v>
      </c>
      <c r="D24" s="15">
        <v>1</v>
      </c>
      <c r="E24" s="15"/>
      <c r="F24" s="15">
        <v>2</v>
      </c>
      <c r="G24" s="15">
        <v>1</v>
      </c>
      <c r="H24" s="15"/>
      <c r="I24" s="15">
        <v>1</v>
      </c>
      <c r="J24" s="15"/>
      <c r="K24" s="44">
        <f t="shared" si="0"/>
        <v>6</v>
      </c>
    </row>
    <row r="25" spans="1:11" x14ac:dyDescent="0.25">
      <c r="A25" s="21">
        <v>19</v>
      </c>
      <c r="B25" s="41" t="s">
        <v>25</v>
      </c>
      <c r="C25" s="36">
        <v>1</v>
      </c>
      <c r="D25" s="36"/>
      <c r="E25" s="36"/>
      <c r="F25" s="30">
        <v>4</v>
      </c>
      <c r="G25" s="30">
        <v>1</v>
      </c>
      <c r="H25" s="30">
        <v>1</v>
      </c>
      <c r="I25" s="30"/>
      <c r="J25" s="30"/>
      <c r="K25" s="42">
        <f t="shared" si="0"/>
        <v>7</v>
      </c>
    </row>
    <row r="26" spans="1:11" ht="15.75" thickBot="1" x14ac:dyDescent="0.3">
      <c r="A26" s="253">
        <v>20</v>
      </c>
      <c r="B26" s="117" t="s">
        <v>26</v>
      </c>
      <c r="C26" s="254"/>
      <c r="D26" s="213">
        <v>1</v>
      </c>
      <c r="E26" s="254"/>
      <c r="F26" s="213">
        <v>6</v>
      </c>
      <c r="G26" s="213">
        <v>1</v>
      </c>
      <c r="H26" s="254"/>
      <c r="I26" s="254"/>
      <c r="J26" s="213">
        <v>2</v>
      </c>
      <c r="K26" s="255">
        <f t="shared" si="0"/>
        <v>10</v>
      </c>
    </row>
    <row r="27" spans="1:11" ht="15.75" thickBot="1" x14ac:dyDescent="0.3">
      <c r="A27" s="358" t="s">
        <v>6</v>
      </c>
      <c r="B27" s="359"/>
      <c r="C27" s="251">
        <f>SUM(C7:C26)</f>
        <v>7</v>
      </c>
      <c r="D27" s="251">
        <f>SUM(D7:D26)</f>
        <v>6</v>
      </c>
      <c r="E27" s="251">
        <v>1</v>
      </c>
      <c r="F27" s="251">
        <f>SUM(F7:F26)</f>
        <v>31</v>
      </c>
      <c r="G27" s="251">
        <f>SUM(G7:G26)</f>
        <v>19</v>
      </c>
      <c r="H27" s="251">
        <f>SUM(H7:H26)</f>
        <v>2</v>
      </c>
      <c r="I27" s="251">
        <f>SUM(I7:I26)</f>
        <v>3</v>
      </c>
      <c r="J27" s="251">
        <f>SUM(J7:J26)</f>
        <v>12</v>
      </c>
      <c r="K27" s="256">
        <f t="shared" si="0"/>
        <v>81</v>
      </c>
    </row>
    <row r="29" spans="1:11" x14ac:dyDescent="0.25">
      <c r="A29" s="74" t="s">
        <v>129</v>
      </c>
      <c r="B29" s="74"/>
      <c r="C29" s="74"/>
    </row>
    <row r="30" spans="1:11" x14ac:dyDescent="0.25">
      <c r="A30" s="74" t="s">
        <v>130</v>
      </c>
      <c r="B30" s="74"/>
      <c r="C30" s="74"/>
    </row>
  </sheetData>
  <mergeCells count="5">
    <mergeCell ref="A1:K1"/>
    <mergeCell ref="A2:K2"/>
    <mergeCell ref="A3:K3"/>
    <mergeCell ref="A4:K4"/>
    <mergeCell ref="A27:B27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opLeftCell="A7" workbookViewId="0">
      <selection activeCell="K29" sqref="K29"/>
    </sheetView>
  </sheetViews>
  <sheetFormatPr baseColWidth="10" defaultRowHeight="15" x14ac:dyDescent="0.25"/>
  <cols>
    <col min="1" max="1" width="3.7109375" customWidth="1"/>
    <col min="2" max="2" width="29.42578125" customWidth="1"/>
    <col min="3" max="3" width="6.5703125" customWidth="1"/>
    <col min="4" max="4" width="8.5703125" customWidth="1"/>
    <col min="5" max="5" width="8.7109375" customWidth="1"/>
    <col min="6" max="6" width="7.140625" customWidth="1"/>
    <col min="7" max="7" width="10.5703125" customWidth="1"/>
    <col min="8" max="8" width="8.140625" customWidth="1"/>
    <col min="9" max="9" width="10.7109375" customWidth="1"/>
  </cols>
  <sheetData>
    <row r="1" spans="1:10" x14ac:dyDescent="0.25">
      <c r="B1" s="356" t="s">
        <v>0</v>
      </c>
      <c r="C1" s="356"/>
      <c r="D1" s="356"/>
      <c r="E1" s="356"/>
      <c r="F1" s="356"/>
      <c r="G1" s="356"/>
      <c r="H1" s="356"/>
      <c r="I1" s="356"/>
      <c r="J1" s="356"/>
    </row>
    <row r="2" spans="1:10" x14ac:dyDescent="0.25">
      <c r="B2" s="356" t="s">
        <v>1</v>
      </c>
      <c r="C2" s="356"/>
      <c r="D2" s="356"/>
      <c r="E2" s="356"/>
      <c r="F2" s="356"/>
      <c r="G2" s="356"/>
      <c r="H2" s="356"/>
      <c r="I2" s="356"/>
      <c r="J2" s="356"/>
    </row>
    <row r="3" spans="1:10" x14ac:dyDescent="0.25">
      <c r="B3" s="360" t="s">
        <v>45</v>
      </c>
      <c r="C3" s="360"/>
      <c r="D3" s="360"/>
      <c r="E3" s="360"/>
      <c r="F3" s="360"/>
      <c r="G3" s="360"/>
      <c r="H3" s="360"/>
      <c r="I3" s="360"/>
      <c r="J3" s="360"/>
    </row>
    <row r="4" spans="1:10" x14ac:dyDescent="0.25">
      <c r="A4" s="356" t="s">
        <v>134</v>
      </c>
      <c r="B4" s="356"/>
      <c r="C4" s="356"/>
      <c r="D4" s="356"/>
      <c r="E4" s="356"/>
      <c r="F4" s="356"/>
      <c r="G4" s="356"/>
      <c r="H4" s="356"/>
      <c r="I4" s="356"/>
      <c r="J4" s="356"/>
    </row>
    <row r="5" spans="1:10" x14ac:dyDescent="0.25">
      <c r="C5" s="20"/>
      <c r="D5" s="20"/>
      <c r="E5" s="20"/>
      <c r="F5" s="20"/>
      <c r="G5" s="20"/>
      <c r="H5" s="20"/>
      <c r="I5" s="20"/>
      <c r="J5" s="20"/>
    </row>
    <row r="6" spans="1:10" ht="63.75" thickBot="1" x14ac:dyDescent="0.3">
      <c r="A6" s="159"/>
      <c r="B6" s="348" t="s">
        <v>3</v>
      </c>
      <c r="C6" s="349" t="s">
        <v>83</v>
      </c>
      <c r="D6" s="349" t="s">
        <v>84</v>
      </c>
      <c r="E6" s="349" t="s">
        <v>35</v>
      </c>
      <c r="F6" s="349" t="s">
        <v>85</v>
      </c>
      <c r="G6" s="349" t="s">
        <v>86</v>
      </c>
      <c r="H6" s="349" t="s">
        <v>144</v>
      </c>
      <c r="I6" s="349" t="s">
        <v>95</v>
      </c>
      <c r="J6" s="349" t="s">
        <v>6</v>
      </c>
    </row>
    <row r="7" spans="1:10" x14ac:dyDescent="0.25">
      <c r="A7" s="229">
        <v>1</v>
      </c>
      <c r="B7" s="308" t="s">
        <v>7</v>
      </c>
      <c r="C7" s="196"/>
      <c r="D7" s="196"/>
      <c r="E7" s="196"/>
      <c r="F7" s="196"/>
      <c r="G7" s="196"/>
      <c r="H7" s="196"/>
      <c r="I7" s="196"/>
      <c r="J7" s="309">
        <f>+C7+D7+E7+F7+G7+H7+I7</f>
        <v>0</v>
      </c>
    </row>
    <row r="8" spans="1:10" x14ac:dyDescent="0.25">
      <c r="A8" s="350">
        <f>1+A7</f>
        <v>2</v>
      </c>
      <c r="B8" s="127" t="s">
        <v>8</v>
      </c>
      <c r="C8" s="5"/>
      <c r="D8" s="5"/>
      <c r="E8" s="5"/>
      <c r="F8" s="5"/>
      <c r="G8" s="5"/>
      <c r="H8" s="5"/>
      <c r="I8" s="5"/>
      <c r="J8" s="287">
        <f t="shared" ref="J8:J25" si="0">+C8+D8+E8+F8+G8+H8+I8</f>
        <v>0</v>
      </c>
    </row>
    <row r="9" spans="1:10" x14ac:dyDescent="0.25">
      <c r="A9" s="351">
        <f t="shared" ref="A9:A26" si="1">1+A8</f>
        <v>3</v>
      </c>
      <c r="B9" s="116" t="s">
        <v>9</v>
      </c>
      <c r="C9" s="19"/>
      <c r="D9" s="19"/>
      <c r="E9" s="19"/>
      <c r="F9" s="19"/>
      <c r="G9" s="19"/>
      <c r="H9" s="19"/>
      <c r="I9" s="19"/>
      <c r="J9" s="277">
        <f t="shared" si="0"/>
        <v>0</v>
      </c>
    </row>
    <row r="10" spans="1:10" x14ac:dyDescent="0.25">
      <c r="A10" s="350">
        <f t="shared" si="1"/>
        <v>4</v>
      </c>
      <c r="B10" s="127" t="s">
        <v>10</v>
      </c>
      <c r="C10" s="5"/>
      <c r="D10" s="5"/>
      <c r="E10" s="5"/>
      <c r="F10" s="5"/>
      <c r="G10" s="5"/>
      <c r="H10" s="5"/>
      <c r="I10" s="5"/>
      <c r="J10" s="287">
        <f t="shared" si="0"/>
        <v>0</v>
      </c>
    </row>
    <row r="11" spans="1:10" ht="30" x14ac:dyDescent="0.25">
      <c r="A11" s="351">
        <f t="shared" si="1"/>
        <v>5</v>
      </c>
      <c r="B11" s="116" t="s">
        <v>11</v>
      </c>
      <c r="C11" s="19"/>
      <c r="D11" s="19"/>
      <c r="E11" s="19"/>
      <c r="F11" s="19"/>
      <c r="G11" s="19"/>
      <c r="H11" s="19"/>
      <c r="I11" s="19"/>
      <c r="J11" s="277">
        <f t="shared" si="0"/>
        <v>0</v>
      </c>
    </row>
    <row r="12" spans="1:10" ht="24.75" x14ac:dyDescent="0.25">
      <c r="A12" s="350">
        <f t="shared" si="1"/>
        <v>6</v>
      </c>
      <c r="B12" s="133" t="s">
        <v>12</v>
      </c>
      <c r="C12" s="5"/>
      <c r="D12" s="5"/>
      <c r="E12" s="5">
        <v>1</v>
      </c>
      <c r="F12" s="5"/>
      <c r="G12" s="5"/>
      <c r="H12" s="5"/>
      <c r="I12" s="5"/>
      <c r="J12" s="287">
        <f t="shared" si="0"/>
        <v>1</v>
      </c>
    </row>
    <row r="13" spans="1:10" ht="24.75" x14ac:dyDescent="0.25">
      <c r="A13" s="351">
        <f t="shared" si="1"/>
        <v>7</v>
      </c>
      <c r="B13" s="135" t="s">
        <v>13</v>
      </c>
      <c r="C13" s="19"/>
      <c r="D13" s="19"/>
      <c r="E13" s="19"/>
      <c r="F13" s="19"/>
      <c r="G13" s="19"/>
      <c r="H13" s="19"/>
      <c r="I13" s="19"/>
      <c r="J13" s="277">
        <f t="shared" si="0"/>
        <v>0</v>
      </c>
    </row>
    <row r="14" spans="1:10" x14ac:dyDescent="0.25">
      <c r="A14" s="350">
        <f t="shared" si="1"/>
        <v>8</v>
      </c>
      <c r="B14" s="127" t="s">
        <v>14</v>
      </c>
      <c r="C14" s="5"/>
      <c r="D14" s="5"/>
      <c r="E14" s="5"/>
      <c r="F14" s="5"/>
      <c r="G14" s="5"/>
      <c r="H14" s="5"/>
      <c r="I14" s="5"/>
      <c r="J14" s="287">
        <f t="shared" si="0"/>
        <v>0</v>
      </c>
    </row>
    <row r="15" spans="1:10" x14ac:dyDescent="0.25">
      <c r="A15" s="351">
        <f t="shared" si="1"/>
        <v>9</v>
      </c>
      <c r="B15" s="116" t="s">
        <v>15</v>
      </c>
      <c r="C15" s="19"/>
      <c r="D15" s="19"/>
      <c r="E15" s="19"/>
      <c r="F15" s="19"/>
      <c r="G15" s="19"/>
      <c r="H15" s="19"/>
      <c r="I15" s="19"/>
      <c r="J15" s="277">
        <f t="shared" si="0"/>
        <v>0</v>
      </c>
    </row>
    <row r="16" spans="1:10" ht="30" x14ac:dyDescent="0.25">
      <c r="A16" s="350">
        <f t="shared" si="1"/>
        <v>10</v>
      </c>
      <c r="B16" s="45" t="s">
        <v>16</v>
      </c>
      <c r="C16" s="5"/>
      <c r="D16" s="5">
        <v>1</v>
      </c>
      <c r="E16" s="5"/>
      <c r="F16" s="5"/>
      <c r="G16" s="5"/>
      <c r="H16" s="5"/>
      <c r="I16" s="5"/>
      <c r="J16" s="287">
        <f t="shared" si="0"/>
        <v>1</v>
      </c>
    </row>
    <row r="17" spans="1:10" ht="30" x14ac:dyDescent="0.25">
      <c r="A17" s="351">
        <f t="shared" si="1"/>
        <v>11</v>
      </c>
      <c r="B17" s="128" t="s">
        <v>17</v>
      </c>
      <c r="C17" s="19"/>
      <c r="D17" s="19"/>
      <c r="E17" s="19"/>
      <c r="F17" s="19"/>
      <c r="G17" s="19"/>
      <c r="H17" s="19"/>
      <c r="I17" s="19"/>
      <c r="J17" s="277">
        <f t="shared" si="0"/>
        <v>0</v>
      </c>
    </row>
    <row r="18" spans="1:10" ht="45" x14ac:dyDescent="0.25">
      <c r="A18" s="350">
        <f t="shared" si="1"/>
        <v>12</v>
      </c>
      <c r="B18" s="43" t="s">
        <v>18</v>
      </c>
      <c r="C18" s="5"/>
      <c r="D18" s="5"/>
      <c r="E18" s="5"/>
      <c r="F18" s="5"/>
      <c r="G18" s="5"/>
      <c r="H18" s="5"/>
      <c r="I18" s="5"/>
      <c r="J18" s="287">
        <f t="shared" si="0"/>
        <v>0</v>
      </c>
    </row>
    <row r="19" spans="1:10" x14ac:dyDescent="0.25">
      <c r="A19" s="351">
        <f t="shared" si="1"/>
        <v>13</v>
      </c>
      <c r="B19" s="46" t="s">
        <v>19</v>
      </c>
      <c r="C19" s="19">
        <v>1</v>
      </c>
      <c r="D19" s="19"/>
      <c r="E19" s="19"/>
      <c r="F19" s="19"/>
      <c r="G19" s="19"/>
      <c r="H19" s="19">
        <v>1</v>
      </c>
      <c r="I19" s="19"/>
      <c r="J19" s="277">
        <f t="shared" si="0"/>
        <v>2</v>
      </c>
    </row>
    <row r="20" spans="1:10" x14ac:dyDescent="0.25">
      <c r="A20" s="350">
        <f t="shared" si="1"/>
        <v>14</v>
      </c>
      <c r="B20" s="43" t="s">
        <v>20</v>
      </c>
      <c r="C20" s="5"/>
      <c r="D20" s="5"/>
      <c r="E20" s="5"/>
      <c r="F20" s="5"/>
      <c r="G20" s="5"/>
      <c r="H20" s="5"/>
      <c r="I20" s="5"/>
      <c r="J20" s="287">
        <f t="shared" si="0"/>
        <v>0</v>
      </c>
    </row>
    <row r="21" spans="1:10" x14ac:dyDescent="0.25">
      <c r="A21" s="351">
        <f t="shared" si="1"/>
        <v>15</v>
      </c>
      <c r="B21" s="41" t="s">
        <v>21</v>
      </c>
      <c r="C21" s="19"/>
      <c r="D21" s="19"/>
      <c r="E21" s="19"/>
      <c r="F21" s="19"/>
      <c r="G21" s="19"/>
      <c r="H21" s="19"/>
      <c r="I21" s="19"/>
      <c r="J21" s="277">
        <f t="shared" si="0"/>
        <v>0</v>
      </c>
    </row>
    <row r="22" spans="1:10" x14ac:dyDescent="0.25">
      <c r="A22" s="350">
        <f t="shared" si="1"/>
        <v>16</v>
      </c>
      <c r="B22" s="47" t="s">
        <v>22</v>
      </c>
      <c r="C22" s="5"/>
      <c r="D22" s="5">
        <v>2</v>
      </c>
      <c r="E22" s="5"/>
      <c r="F22" s="5"/>
      <c r="G22" s="5"/>
      <c r="H22" s="5"/>
      <c r="I22" s="5"/>
      <c r="J22" s="287">
        <f t="shared" si="0"/>
        <v>2</v>
      </c>
    </row>
    <row r="23" spans="1:10" x14ac:dyDescent="0.25">
      <c r="A23" s="351">
        <f t="shared" si="1"/>
        <v>17</v>
      </c>
      <c r="B23" s="46" t="s">
        <v>23</v>
      </c>
      <c r="C23" s="19"/>
      <c r="D23" s="19"/>
      <c r="E23" s="19"/>
      <c r="F23" s="19"/>
      <c r="G23" s="19"/>
      <c r="H23" s="19"/>
      <c r="I23" s="19"/>
      <c r="J23" s="277">
        <f t="shared" si="0"/>
        <v>0</v>
      </c>
    </row>
    <row r="24" spans="1:10" x14ac:dyDescent="0.25">
      <c r="A24" s="350">
        <f t="shared" si="1"/>
        <v>18</v>
      </c>
      <c r="B24" s="47" t="s">
        <v>24</v>
      </c>
      <c r="C24" s="5"/>
      <c r="D24" s="5"/>
      <c r="E24" s="5"/>
      <c r="F24" s="5"/>
      <c r="G24" s="5"/>
      <c r="H24" s="5"/>
      <c r="I24" s="5"/>
      <c r="J24" s="287">
        <f t="shared" si="0"/>
        <v>0</v>
      </c>
    </row>
    <row r="25" spans="1:10" x14ac:dyDescent="0.25">
      <c r="A25" s="352">
        <f t="shared" si="1"/>
        <v>19</v>
      </c>
      <c r="B25" s="128" t="s">
        <v>25</v>
      </c>
      <c r="C25" s="353"/>
      <c r="D25" s="353"/>
      <c r="E25" s="28"/>
      <c r="F25" s="28"/>
      <c r="G25" s="28"/>
      <c r="H25" s="28"/>
      <c r="I25" s="28"/>
      <c r="J25" s="285">
        <f t="shared" si="0"/>
        <v>0</v>
      </c>
    </row>
    <row r="26" spans="1:10" ht="15.75" thickBot="1" x14ac:dyDescent="0.3">
      <c r="A26" s="260">
        <f t="shared" si="1"/>
        <v>20</v>
      </c>
      <c r="B26" s="117" t="s">
        <v>26</v>
      </c>
      <c r="C26" s="191"/>
      <c r="D26" s="191"/>
      <c r="E26" s="191"/>
      <c r="F26" s="79">
        <v>1</v>
      </c>
      <c r="G26" s="191"/>
      <c r="H26" s="191"/>
      <c r="I26" s="191"/>
      <c r="J26" s="79">
        <f>+C26+D26+E26+F26+G26+H26+I26</f>
        <v>1</v>
      </c>
    </row>
    <row r="27" spans="1:10" ht="15.75" thickBot="1" x14ac:dyDescent="0.3">
      <c r="A27" s="358" t="s">
        <v>27</v>
      </c>
      <c r="B27" s="359"/>
      <c r="C27" s="241">
        <f>SUM(C7:C26)</f>
        <v>1</v>
      </c>
      <c r="D27" s="241">
        <f>SUM(D7:D26)</f>
        <v>3</v>
      </c>
      <c r="E27" s="241">
        <f>SUM(E7:E26)</f>
        <v>1</v>
      </c>
      <c r="F27" s="241">
        <f>SUM(F7:F26)</f>
        <v>1</v>
      </c>
      <c r="G27" s="261"/>
      <c r="H27" s="241">
        <f>SUM(H7:H26)</f>
        <v>1</v>
      </c>
      <c r="I27" s="261"/>
      <c r="J27" s="241">
        <v>7</v>
      </c>
    </row>
    <row r="29" spans="1:10" x14ac:dyDescent="0.25">
      <c r="A29" s="74" t="s">
        <v>129</v>
      </c>
      <c r="B29" s="74"/>
      <c r="C29" s="74"/>
    </row>
    <row r="30" spans="1:10" x14ac:dyDescent="0.25">
      <c r="A30" s="74" t="s">
        <v>130</v>
      </c>
      <c r="B30" s="74"/>
      <c r="C30" s="74"/>
    </row>
  </sheetData>
  <mergeCells count="5">
    <mergeCell ref="B1:J1"/>
    <mergeCell ref="B2:J2"/>
    <mergeCell ref="B3:J3"/>
    <mergeCell ref="A4:J4"/>
    <mergeCell ref="A27:B2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>
      <selection activeCell="E13" sqref="E13"/>
    </sheetView>
  </sheetViews>
  <sheetFormatPr baseColWidth="10" defaultRowHeight="15" x14ac:dyDescent="0.25"/>
  <cols>
    <col min="1" max="1" width="3.85546875" customWidth="1"/>
    <col min="2" max="2" width="28.28515625" customWidth="1"/>
    <col min="3" max="3" width="7.7109375" customWidth="1"/>
    <col min="4" max="4" width="7.85546875" customWidth="1"/>
    <col min="6" max="6" width="9" customWidth="1"/>
    <col min="7" max="7" width="9.140625" customWidth="1"/>
    <col min="8" max="8" width="7.42578125" customWidth="1"/>
    <col min="9" max="9" width="9.28515625" customWidth="1"/>
    <col min="10" max="10" width="6.85546875" customWidth="1"/>
    <col min="12" max="12" width="8.85546875" customWidth="1"/>
  </cols>
  <sheetData>
    <row r="1" spans="1:13" x14ac:dyDescent="0.25">
      <c r="A1" s="356" t="s">
        <v>0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</row>
    <row r="2" spans="1:13" x14ac:dyDescent="0.25">
      <c r="A2" s="356" t="s">
        <v>100</v>
      </c>
      <c r="B2" s="356"/>
      <c r="C2" s="356"/>
      <c r="D2" s="356"/>
      <c r="E2" s="356"/>
      <c r="F2" s="356"/>
      <c r="G2" s="356"/>
      <c r="H2" s="356"/>
      <c r="I2" s="356"/>
      <c r="J2" s="356"/>
      <c r="K2" s="356"/>
      <c r="L2" s="356"/>
      <c r="M2" s="356"/>
    </row>
    <row r="3" spans="1:13" x14ac:dyDescent="0.25">
      <c r="A3" s="360" t="s">
        <v>45</v>
      </c>
      <c r="B3" s="360"/>
      <c r="C3" s="360"/>
      <c r="D3" s="360"/>
      <c r="E3" s="360"/>
      <c r="F3" s="360"/>
      <c r="G3" s="360"/>
      <c r="H3" s="360"/>
      <c r="I3" s="360"/>
      <c r="J3" s="360"/>
      <c r="K3" s="360"/>
      <c r="L3" s="360"/>
      <c r="M3" s="360"/>
    </row>
    <row r="4" spans="1:13" x14ac:dyDescent="0.25">
      <c r="A4" s="356" t="s">
        <v>135</v>
      </c>
      <c r="B4" s="356"/>
      <c r="C4" s="356"/>
      <c r="D4" s="356"/>
      <c r="E4" s="356"/>
      <c r="F4" s="356"/>
      <c r="G4" s="356"/>
      <c r="H4" s="356"/>
      <c r="I4" s="356"/>
      <c r="J4" s="356"/>
      <c r="K4" s="356"/>
      <c r="L4" s="356"/>
      <c r="M4" s="356"/>
    </row>
    <row r="5" spans="1:13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ht="79.5" customHeight="1" thickBot="1" x14ac:dyDescent="0.3">
      <c r="A6" s="191"/>
      <c r="B6" s="51" t="s">
        <v>101</v>
      </c>
      <c r="C6" s="341" t="s">
        <v>102</v>
      </c>
      <c r="D6" s="341" t="s">
        <v>103</v>
      </c>
      <c r="E6" s="341" t="s">
        <v>104</v>
      </c>
      <c r="F6" s="341" t="s">
        <v>105</v>
      </c>
      <c r="G6" s="341" t="s">
        <v>106</v>
      </c>
      <c r="H6" s="341" t="s">
        <v>143</v>
      </c>
      <c r="I6" s="341" t="s">
        <v>107</v>
      </c>
      <c r="J6" s="341" t="s">
        <v>108</v>
      </c>
      <c r="K6" s="341" t="s">
        <v>109</v>
      </c>
      <c r="L6" s="341" t="s">
        <v>110</v>
      </c>
      <c r="M6" s="342" t="s">
        <v>6</v>
      </c>
    </row>
    <row r="7" spans="1:13" x14ac:dyDescent="0.25">
      <c r="A7" s="229">
        <v>1</v>
      </c>
      <c r="B7" s="343" t="s">
        <v>7</v>
      </c>
      <c r="C7" s="195"/>
      <c r="D7" s="196"/>
      <c r="E7" s="196"/>
      <c r="F7" s="196"/>
      <c r="G7" s="196"/>
      <c r="H7" s="196"/>
      <c r="I7" s="196"/>
      <c r="J7" s="196"/>
      <c r="K7" s="196"/>
      <c r="L7" s="196"/>
      <c r="M7" s="309">
        <f>+C7+D7+E7+F7+G7+H7+I7+J7+K7+L7</f>
        <v>0</v>
      </c>
    </row>
    <row r="8" spans="1:13" x14ac:dyDescent="0.25">
      <c r="A8" s="234">
        <f>+A7+1</f>
        <v>2</v>
      </c>
      <c r="B8" s="137" t="s">
        <v>8</v>
      </c>
      <c r="C8" s="50"/>
      <c r="D8" s="5"/>
      <c r="E8" s="5"/>
      <c r="F8" s="5"/>
      <c r="G8" s="5"/>
      <c r="H8" s="5"/>
      <c r="I8" s="5"/>
      <c r="J8" s="5">
        <v>3</v>
      </c>
      <c r="K8" s="5">
        <v>1</v>
      </c>
      <c r="L8" s="5"/>
      <c r="M8" s="287">
        <f>+C8+D8+E8+F8+G8+H8+I8+J8+K8+L8</f>
        <v>4</v>
      </c>
    </row>
    <row r="9" spans="1:13" x14ac:dyDescent="0.25">
      <c r="A9" s="231">
        <f>+A8+1</f>
        <v>3</v>
      </c>
      <c r="B9" s="136" t="s">
        <v>9</v>
      </c>
      <c r="C9" s="49"/>
      <c r="D9" s="19"/>
      <c r="E9" s="19"/>
      <c r="F9" s="19"/>
      <c r="G9" s="19"/>
      <c r="H9" s="19"/>
      <c r="I9" s="19"/>
      <c r="J9" s="19"/>
      <c r="K9" s="19">
        <v>1</v>
      </c>
      <c r="L9" s="19"/>
      <c r="M9" s="277">
        <f t="shared" ref="M9:M26" si="0">+C9+D9+E9+F9+G9+H9+I9+J9+K9+L9</f>
        <v>1</v>
      </c>
    </row>
    <row r="10" spans="1:13" x14ac:dyDescent="0.25">
      <c r="A10" s="234">
        <f>+A9+1</f>
        <v>4</v>
      </c>
      <c r="B10" s="137" t="s">
        <v>10</v>
      </c>
      <c r="C10" s="50"/>
      <c r="D10" s="5"/>
      <c r="E10" s="5"/>
      <c r="F10" s="5"/>
      <c r="G10" s="5"/>
      <c r="H10" s="5"/>
      <c r="I10" s="5"/>
      <c r="J10" s="5"/>
      <c r="K10" s="5"/>
      <c r="L10" s="5"/>
      <c r="M10" s="287">
        <f t="shared" si="0"/>
        <v>0</v>
      </c>
    </row>
    <row r="11" spans="1:13" ht="26.25" x14ac:dyDescent="0.25">
      <c r="A11" s="231">
        <f t="shared" ref="A11:A24" si="1">+A10+1</f>
        <v>5</v>
      </c>
      <c r="B11" s="136" t="s">
        <v>11</v>
      </c>
      <c r="C11" s="49"/>
      <c r="D11" s="19"/>
      <c r="E11" s="19"/>
      <c r="F11" s="19"/>
      <c r="G11" s="19"/>
      <c r="H11" s="19"/>
      <c r="I11" s="19"/>
      <c r="J11" s="19"/>
      <c r="K11" s="19">
        <v>2</v>
      </c>
      <c r="L11" s="19"/>
      <c r="M11" s="277">
        <f t="shared" si="0"/>
        <v>2</v>
      </c>
    </row>
    <row r="12" spans="1:13" ht="23.25" x14ac:dyDescent="0.25">
      <c r="A12" s="234">
        <f>+A11+1</f>
        <v>6</v>
      </c>
      <c r="B12" s="129" t="s">
        <v>12</v>
      </c>
      <c r="C12" s="50">
        <v>22</v>
      </c>
      <c r="D12" s="5">
        <v>31</v>
      </c>
      <c r="E12" s="5">
        <v>4</v>
      </c>
      <c r="F12" s="5">
        <v>22</v>
      </c>
      <c r="G12" s="5">
        <v>3</v>
      </c>
      <c r="H12" s="5"/>
      <c r="I12" s="5"/>
      <c r="J12" s="5">
        <v>5</v>
      </c>
      <c r="K12" s="5">
        <v>10</v>
      </c>
      <c r="L12" s="5">
        <v>1</v>
      </c>
      <c r="M12" s="287">
        <f t="shared" si="0"/>
        <v>98</v>
      </c>
    </row>
    <row r="13" spans="1:13" ht="23.25" x14ac:dyDescent="0.25">
      <c r="A13" s="231">
        <f t="shared" si="1"/>
        <v>7</v>
      </c>
      <c r="B13" s="130" t="s">
        <v>13</v>
      </c>
      <c r="C13" s="49">
        <v>2</v>
      </c>
      <c r="D13" s="19"/>
      <c r="E13" s="19"/>
      <c r="F13" s="19"/>
      <c r="G13" s="19"/>
      <c r="H13" s="19"/>
      <c r="I13" s="19"/>
      <c r="J13" s="19"/>
      <c r="K13" s="19">
        <v>1</v>
      </c>
      <c r="L13" s="19"/>
      <c r="M13" s="277">
        <f t="shared" si="0"/>
        <v>3</v>
      </c>
    </row>
    <row r="14" spans="1:13" x14ac:dyDescent="0.25">
      <c r="A14" s="234">
        <f t="shared" si="1"/>
        <v>8</v>
      </c>
      <c r="B14" s="137" t="s">
        <v>14</v>
      </c>
      <c r="C14" s="50"/>
      <c r="D14" s="5"/>
      <c r="E14" s="5"/>
      <c r="F14" s="5"/>
      <c r="G14" s="5"/>
      <c r="H14" s="5"/>
      <c r="I14" s="5"/>
      <c r="J14" s="5"/>
      <c r="K14" s="5"/>
      <c r="L14" s="5"/>
      <c r="M14" s="287">
        <f t="shared" si="0"/>
        <v>0</v>
      </c>
    </row>
    <row r="15" spans="1:13" x14ac:dyDescent="0.25">
      <c r="A15" s="231">
        <f t="shared" si="1"/>
        <v>9</v>
      </c>
      <c r="B15" s="136" t="s">
        <v>15</v>
      </c>
      <c r="C15" s="49">
        <v>2</v>
      </c>
      <c r="D15" s="19"/>
      <c r="E15" s="19"/>
      <c r="F15" s="19"/>
      <c r="G15" s="19"/>
      <c r="H15" s="19"/>
      <c r="I15" s="19"/>
      <c r="J15" s="19">
        <v>2</v>
      </c>
      <c r="K15" s="19">
        <v>10</v>
      </c>
      <c r="L15" s="19"/>
      <c r="M15" s="277">
        <f t="shared" si="0"/>
        <v>14</v>
      </c>
    </row>
    <row r="16" spans="1:13" ht="25.5" x14ac:dyDescent="0.25">
      <c r="A16" s="234">
        <f t="shared" si="1"/>
        <v>10</v>
      </c>
      <c r="B16" s="138" t="s">
        <v>16</v>
      </c>
      <c r="C16" s="50">
        <v>24</v>
      </c>
      <c r="D16" s="5"/>
      <c r="E16" s="5">
        <v>3</v>
      </c>
      <c r="F16" s="5"/>
      <c r="G16" s="5">
        <v>2</v>
      </c>
      <c r="H16" s="5"/>
      <c r="I16" s="5">
        <v>4</v>
      </c>
      <c r="J16" s="5">
        <v>4</v>
      </c>
      <c r="K16" s="5">
        <v>25</v>
      </c>
      <c r="L16" s="5">
        <v>33</v>
      </c>
      <c r="M16" s="287">
        <f t="shared" si="0"/>
        <v>95</v>
      </c>
    </row>
    <row r="17" spans="1:13" ht="26.25" x14ac:dyDescent="0.25">
      <c r="A17" s="231">
        <f t="shared" si="1"/>
        <v>11</v>
      </c>
      <c r="B17" s="136" t="s">
        <v>17</v>
      </c>
      <c r="C17" s="49">
        <v>1</v>
      </c>
      <c r="D17" s="19"/>
      <c r="E17" s="19"/>
      <c r="F17" s="19"/>
      <c r="G17" s="19"/>
      <c r="H17" s="19"/>
      <c r="I17" s="19"/>
      <c r="J17" s="19"/>
      <c r="K17" s="19">
        <v>32</v>
      </c>
      <c r="L17" s="19">
        <v>1</v>
      </c>
      <c r="M17" s="277">
        <f t="shared" si="0"/>
        <v>34</v>
      </c>
    </row>
    <row r="18" spans="1:13" ht="26.25" x14ac:dyDescent="0.25">
      <c r="A18" s="234">
        <f t="shared" si="1"/>
        <v>12</v>
      </c>
      <c r="B18" s="137" t="s">
        <v>18</v>
      </c>
      <c r="C18" s="50"/>
      <c r="D18" s="5"/>
      <c r="E18" s="5"/>
      <c r="F18" s="5"/>
      <c r="G18" s="5"/>
      <c r="H18" s="5"/>
      <c r="I18" s="5"/>
      <c r="J18" s="5"/>
      <c r="K18" s="5"/>
      <c r="L18" s="5"/>
      <c r="M18" s="287">
        <f t="shared" si="0"/>
        <v>0</v>
      </c>
    </row>
    <row r="19" spans="1:13" x14ac:dyDescent="0.25">
      <c r="A19" s="231">
        <f t="shared" si="1"/>
        <v>13</v>
      </c>
      <c r="B19" s="139" t="s">
        <v>19</v>
      </c>
      <c r="C19" s="49">
        <v>15</v>
      </c>
      <c r="D19" s="19">
        <v>11</v>
      </c>
      <c r="E19" s="19">
        <v>7</v>
      </c>
      <c r="F19" s="19"/>
      <c r="G19" s="19"/>
      <c r="H19" s="19"/>
      <c r="I19" s="19">
        <v>4</v>
      </c>
      <c r="J19" s="19">
        <v>4</v>
      </c>
      <c r="K19" s="19">
        <v>6</v>
      </c>
      <c r="L19" s="19"/>
      <c r="M19" s="277">
        <f t="shared" si="0"/>
        <v>47</v>
      </c>
    </row>
    <row r="20" spans="1:13" x14ac:dyDescent="0.25">
      <c r="A20" s="234">
        <f t="shared" si="1"/>
        <v>14</v>
      </c>
      <c r="B20" s="137" t="s">
        <v>20</v>
      </c>
      <c r="C20" s="50">
        <v>4</v>
      </c>
      <c r="D20" s="5">
        <v>3</v>
      </c>
      <c r="E20" s="5">
        <v>2</v>
      </c>
      <c r="F20" s="5"/>
      <c r="G20" s="5"/>
      <c r="H20" s="5"/>
      <c r="I20" s="5"/>
      <c r="J20" s="5">
        <v>2</v>
      </c>
      <c r="K20" s="5">
        <v>1</v>
      </c>
      <c r="L20" s="5"/>
      <c r="M20" s="287">
        <f t="shared" si="0"/>
        <v>12</v>
      </c>
    </row>
    <row r="21" spans="1:13" x14ac:dyDescent="0.25">
      <c r="A21" s="231">
        <f t="shared" si="1"/>
        <v>15</v>
      </c>
      <c r="B21" s="136" t="s">
        <v>21</v>
      </c>
      <c r="C21" s="49"/>
      <c r="D21" s="19">
        <v>2</v>
      </c>
      <c r="E21" s="19"/>
      <c r="F21" s="19"/>
      <c r="G21" s="19">
        <v>1</v>
      </c>
      <c r="H21" s="19"/>
      <c r="I21" s="19"/>
      <c r="J21" s="19"/>
      <c r="K21" s="19"/>
      <c r="L21" s="19"/>
      <c r="M21" s="277">
        <f t="shared" si="0"/>
        <v>3</v>
      </c>
    </row>
    <row r="22" spans="1:13" x14ac:dyDescent="0.25">
      <c r="A22" s="234">
        <f t="shared" si="1"/>
        <v>16</v>
      </c>
      <c r="B22" s="140" t="s">
        <v>22</v>
      </c>
      <c r="C22" s="50">
        <v>6</v>
      </c>
      <c r="D22" s="5">
        <v>2</v>
      </c>
      <c r="E22" s="5">
        <v>1</v>
      </c>
      <c r="F22" s="5"/>
      <c r="G22" s="5"/>
      <c r="H22" s="5"/>
      <c r="I22" s="5"/>
      <c r="J22" s="5"/>
      <c r="K22" s="5">
        <v>2</v>
      </c>
      <c r="L22" s="5"/>
      <c r="M22" s="287">
        <f t="shared" si="0"/>
        <v>11</v>
      </c>
    </row>
    <row r="23" spans="1:13" x14ac:dyDescent="0.25">
      <c r="A23" s="231">
        <f t="shared" si="1"/>
        <v>17</v>
      </c>
      <c r="B23" s="139" t="s">
        <v>23</v>
      </c>
      <c r="C23" s="49"/>
      <c r="D23" s="19"/>
      <c r="E23" s="19"/>
      <c r="F23" s="19"/>
      <c r="G23" s="19"/>
      <c r="H23" s="19"/>
      <c r="I23" s="19"/>
      <c r="J23" s="19"/>
      <c r="K23" s="19">
        <v>1</v>
      </c>
      <c r="L23" s="19"/>
      <c r="M23" s="277">
        <f t="shared" si="0"/>
        <v>1</v>
      </c>
    </row>
    <row r="24" spans="1:13" x14ac:dyDescent="0.25">
      <c r="A24" s="234">
        <f t="shared" si="1"/>
        <v>18</v>
      </c>
      <c r="B24" s="140" t="s">
        <v>24</v>
      </c>
      <c r="C24" s="50">
        <v>2</v>
      </c>
      <c r="D24" s="5">
        <v>3</v>
      </c>
      <c r="E24" s="5">
        <v>1</v>
      </c>
      <c r="F24" s="5"/>
      <c r="G24" s="5"/>
      <c r="H24" s="5"/>
      <c r="I24" s="5"/>
      <c r="J24" s="5"/>
      <c r="K24" s="5"/>
      <c r="L24" s="5"/>
      <c r="M24" s="287">
        <f t="shared" si="0"/>
        <v>6</v>
      </c>
    </row>
    <row r="25" spans="1:13" x14ac:dyDescent="0.25">
      <c r="A25" s="231">
        <v>19</v>
      </c>
      <c r="B25" s="136" t="s">
        <v>25</v>
      </c>
      <c r="C25" s="49"/>
      <c r="D25" s="19"/>
      <c r="E25" s="19"/>
      <c r="F25" s="19"/>
      <c r="G25" s="19"/>
      <c r="H25" s="19"/>
      <c r="I25" s="19">
        <v>1</v>
      </c>
      <c r="J25" s="19"/>
      <c r="K25" s="19"/>
      <c r="L25" s="19"/>
      <c r="M25" s="277">
        <f t="shared" si="0"/>
        <v>1</v>
      </c>
    </row>
    <row r="26" spans="1:13" ht="15.75" thickBot="1" x14ac:dyDescent="0.3">
      <c r="A26" s="347">
        <v>20</v>
      </c>
      <c r="B26" s="344" t="s">
        <v>26</v>
      </c>
      <c r="C26" s="345">
        <v>2</v>
      </c>
      <c r="D26" s="208">
        <v>3</v>
      </c>
      <c r="E26" s="208"/>
      <c r="F26" s="208">
        <v>1</v>
      </c>
      <c r="G26" s="208">
        <v>2</v>
      </c>
      <c r="H26" s="208"/>
      <c r="I26" s="208"/>
      <c r="J26" s="208"/>
      <c r="K26" s="208"/>
      <c r="L26" s="208"/>
      <c r="M26" s="346">
        <f t="shared" si="0"/>
        <v>8</v>
      </c>
    </row>
    <row r="27" spans="1:13" ht="15.75" thickBot="1" x14ac:dyDescent="0.3">
      <c r="A27" s="358" t="s">
        <v>6</v>
      </c>
      <c r="B27" s="359"/>
      <c r="C27" s="258">
        <f>SUM(C8:C26)</f>
        <v>80</v>
      </c>
      <c r="D27" s="251">
        <f>SUM(D8:D26)</f>
        <v>55</v>
      </c>
      <c r="E27" s="251">
        <f>SUM(E8:E26)</f>
        <v>18</v>
      </c>
      <c r="F27" s="251">
        <f>SUM(F8:F26)</f>
        <v>23</v>
      </c>
      <c r="G27" s="251">
        <f>SUM(G8:G26)</f>
        <v>8</v>
      </c>
      <c r="H27" s="251"/>
      <c r="I27" s="251">
        <f>SUM(I8:I26)</f>
        <v>9</v>
      </c>
      <c r="J27" s="251">
        <f>SUM(J8:J26)</f>
        <v>20</v>
      </c>
      <c r="K27" s="251">
        <f>SUM(K8:K26)</f>
        <v>92</v>
      </c>
      <c r="L27" s="251">
        <f>SUM(L8:L26)</f>
        <v>35</v>
      </c>
      <c r="M27" s="241">
        <f>SUM(M7:M26)</f>
        <v>340</v>
      </c>
    </row>
    <row r="29" spans="1:13" x14ac:dyDescent="0.25">
      <c r="A29" s="74" t="s">
        <v>129</v>
      </c>
      <c r="B29" s="74"/>
      <c r="C29" s="74"/>
    </row>
    <row r="30" spans="1:13" x14ac:dyDescent="0.25">
      <c r="A30" s="74" t="s">
        <v>130</v>
      </c>
      <c r="B30" s="74"/>
      <c r="C30" s="74"/>
    </row>
  </sheetData>
  <mergeCells count="5">
    <mergeCell ref="A1:M1"/>
    <mergeCell ref="A2:M2"/>
    <mergeCell ref="A3:M3"/>
    <mergeCell ref="A4:M4"/>
    <mergeCell ref="A27:B27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C11" sqref="C11"/>
    </sheetView>
  </sheetViews>
  <sheetFormatPr baseColWidth="10" defaultRowHeight="15" x14ac:dyDescent="0.25"/>
  <cols>
    <col min="1" max="1" width="4.140625" customWidth="1"/>
    <col min="2" max="2" width="33.140625" customWidth="1"/>
    <col min="4" max="4" width="16" customWidth="1"/>
    <col min="5" max="5" width="13.7109375" customWidth="1"/>
  </cols>
  <sheetData>
    <row r="1" spans="1:7" x14ac:dyDescent="0.25">
      <c r="A1" s="356" t="s">
        <v>0</v>
      </c>
      <c r="B1" s="356"/>
      <c r="C1" s="356"/>
      <c r="D1" s="356"/>
      <c r="E1" s="356"/>
      <c r="F1" s="356"/>
      <c r="G1" s="356"/>
    </row>
    <row r="2" spans="1:7" x14ac:dyDescent="0.25">
      <c r="A2" s="356" t="s">
        <v>111</v>
      </c>
      <c r="B2" s="356"/>
      <c r="C2" s="356"/>
      <c r="D2" s="356"/>
      <c r="E2" s="356"/>
      <c r="F2" s="356"/>
      <c r="G2" s="356"/>
    </row>
    <row r="3" spans="1:7" x14ac:dyDescent="0.25">
      <c r="A3" s="360" t="s">
        <v>2</v>
      </c>
      <c r="B3" s="360"/>
      <c r="C3" s="360"/>
      <c r="D3" s="360"/>
      <c r="E3" s="360"/>
      <c r="F3" s="360"/>
      <c r="G3" s="360"/>
    </row>
    <row r="4" spans="1:7" x14ac:dyDescent="0.25">
      <c r="A4" s="356" t="s">
        <v>136</v>
      </c>
      <c r="B4" s="356"/>
      <c r="C4" s="356"/>
      <c r="D4" s="356"/>
      <c r="E4" s="356"/>
      <c r="F4" s="356"/>
      <c r="G4" s="356"/>
    </row>
    <row r="5" spans="1:7" x14ac:dyDescent="0.25">
      <c r="C5" s="52"/>
      <c r="D5" s="52"/>
      <c r="E5" s="52"/>
      <c r="F5" s="52"/>
      <c r="G5" s="52"/>
    </row>
    <row r="6" spans="1:7" ht="26.25" thickBot="1" x14ac:dyDescent="0.3">
      <c r="A6" s="273"/>
      <c r="B6" s="325" t="s">
        <v>3</v>
      </c>
      <c r="C6" s="326" t="s">
        <v>112</v>
      </c>
      <c r="D6" s="326" t="s">
        <v>113</v>
      </c>
      <c r="E6" s="53" t="s">
        <v>114</v>
      </c>
      <c r="F6" s="53" t="s">
        <v>115</v>
      </c>
      <c r="G6" s="53" t="s">
        <v>27</v>
      </c>
    </row>
    <row r="7" spans="1:7" x14ac:dyDescent="0.25">
      <c r="A7" s="337">
        <v>1</v>
      </c>
      <c r="B7" s="327" t="s">
        <v>7</v>
      </c>
      <c r="C7" s="328">
        <v>0</v>
      </c>
      <c r="D7" s="328">
        <v>0</v>
      </c>
      <c r="E7" s="328"/>
      <c r="F7" s="329"/>
      <c r="G7" s="330">
        <f>+C7+D7+E7+F7</f>
        <v>0</v>
      </c>
    </row>
    <row r="8" spans="1:7" x14ac:dyDescent="0.25">
      <c r="A8" s="338">
        <f>1+A7</f>
        <v>2</v>
      </c>
      <c r="B8" s="278" t="s">
        <v>8</v>
      </c>
      <c r="C8" s="13">
        <v>0</v>
      </c>
      <c r="D8" s="13">
        <v>0</v>
      </c>
      <c r="E8" s="13"/>
      <c r="F8" s="12"/>
      <c r="G8" s="331">
        <f t="shared" ref="G8:G26" si="0">+C8+D8+E8+F8</f>
        <v>0</v>
      </c>
    </row>
    <row r="9" spans="1:7" x14ac:dyDescent="0.25">
      <c r="A9" s="339">
        <f t="shared" ref="A9:A26" si="1">1+A8</f>
        <v>3</v>
      </c>
      <c r="B9" s="280" t="s">
        <v>9</v>
      </c>
      <c r="C9" s="54">
        <v>0</v>
      </c>
      <c r="D9" s="54">
        <v>0</v>
      </c>
      <c r="E9" s="54"/>
      <c r="F9" s="57"/>
      <c r="G9" s="332">
        <f t="shared" si="0"/>
        <v>0</v>
      </c>
    </row>
    <row r="10" spans="1:7" x14ac:dyDescent="0.25">
      <c r="A10" s="338">
        <f t="shared" si="1"/>
        <v>4</v>
      </c>
      <c r="B10" s="278" t="s">
        <v>10</v>
      </c>
      <c r="C10" s="13">
        <v>0</v>
      </c>
      <c r="D10" s="13">
        <v>0</v>
      </c>
      <c r="E10" s="13"/>
      <c r="F10" s="12"/>
      <c r="G10" s="331">
        <f t="shared" si="0"/>
        <v>0</v>
      </c>
    </row>
    <row r="11" spans="1:7" ht="30" x14ac:dyDescent="0.25">
      <c r="A11" s="339">
        <f t="shared" si="1"/>
        <v>5</v>
      </c>
      <c r="B11" s="280" t="s">
        <v>11</v>
      </c>
      <c r="C11" s="54">
        <v>0</v>
      </c>
      <c r="D11" s="54">
        <v>0</v>
      </c>
      <c r="E11" s="54"/>
      <c r="F11" s="57"/>
      <c r="G11" s="332">
        <f t="shared" si="0"/>
        <v>0</v>
      </c>
    </row>
    <row r="12" spans="1:7" ht="30" x14ac:dyDescent="0.25">
      <c r="A12" s="338">
        <f t="shared" si="1"/>
        <v>6</v>
      </c>
      <c r="B12" s="278" t="s">
        <v>12</v>
      </c>
      <c r="C12" s="13">
        <v>0</v>
      </c>
      <c r="D12" s="13">
        <v>0</v>
      </c>
      <c r="E12" s="13"/>
      <c r="F12" s="12"/>
      <c r="G12" s="331">
        <f t="shared" si="0"/>
        <v>0</v>
      </c>
    </row>
    <row r="13" spans="1:7" ht="45" x14ac:dyDescent="0.25">
      <c r="A13" s="339">
        <f t="shared" si="1"/>
        <v>7</v>
      </c>
      <c r="B13" s="280" t="s">
        <v>13</v>
      </c>
      <c r="C13" s="54">
        <v>0</v>
      </c>
      <c r="D13" s="54">
        <v>0</v>
      </c>
      <c r="E13" s="54"/>
      <c r="F13" s="57"/>
      <c r="G13" s="332">
        <f t="shared" si="0"/>
        <v>0</v>
      </c>
    </row>
    <row r="14" spans="1:7" x14ac:dyDescent="0.25">
      <c r="A14" s="338">
        <f t="shared" si="1"/>
        <v>8</v>
      </c>
      <c r="B14" s="278" t="s">
        <v>14</v>
      </c>
      <c r="C14" s="13">
        <v>0</v>
      </c>
      <c r="D14" s="13">
        <v>0</v>
      </c>
      <c r="E14" s="13"/>
      <c r="F14" s="12"/>
      <c r="G14" s="331">
        <f t="shared" si="0"/>
        <v>0</v>
      </c>
    </row>
    <row r="15" spans="1:7" x14ac:dyDescent="0.25">
      <c r="A15" s="339">
        <f t="shared" si="1"/>
        <v>9</v>
      </c>
      <c r="B15" s="280" t="s">
        <v>15</v>
      </c>
      <c r="C15" s="54">
        <v>0</v>
      </c>
      <c r="D15" s="54">
        <v>0</v>
      </c>
      <c r="E15" s="54"/>
      <c r="F15" s="57"/>
      <c r="G15" s="332">
        <f t="shared" si="0"/>
        <v>0</v>
      </c>
    </row>
    <row r="16" spans="1:7" ht="30" x14ac:dyDescent="0.25">
      <c r="A16" s="338">
        <f t="shared" si="1"/>
        <v>10</v>
      </c>
      <c r="B16" s="282" t="s">
        <v>16</v>
      </c>
      <c r="C16" s="13">
        <v>0</v>
      </c>
      <c r="D16" s="13">
        <v>0</v>
      </c>
      <c r="E16" s="13"/>
      <c r="F16" s="12">
        <v>1</v>
      </c>
      <c r="G16" s="331">
        <f t="shared" si="0"/>
        <v>1</v>
      </c>
    </row>
    <row r="17" spans="1:7" ht="30" x14ac:dyDescent="0.25">
      <c r="A17" s="339">
        <f t="shared" si="1"/>
        <v>11</v>
      </c>
      <c r="B17" s="284" t="s">
        <v>17</v>
      </c>
      <c r="C17" s="54">
        <v>0</v>
      </c>
      <c r="D17" s="54">
        <v>0</v>
      </c>
      <c r="E17" s="54"/>
      <c r="F17" s="57"/>
      <c r="G17" s="332">
        <f t="shared" si="0"/>
        <v>0</v>
      </c>
    </row>
    <row r="18" spans="1:7" ht="30" x14ac:dyDescent="0.25">
      <c r="A18" s="338">
        <f t="shared" si="1"/>
        <v>12</v>
      </c>
      <c r="B18" s="286" t="s">
        <v>18</v>
      </c>
      <c r="C18" s="13">
        <v>0</v>
      </c>
      <c r="D18" s="13">
        <v>0</v>
      </c>
      <c r="E18" s="13"/>
      <c r="F18" s="12"/>
      <c r="G18" s="331">
        <f t="shared" si="0"/>
        <v>0</v>
      </c>
    </row>
    <row r="19" spans="1:7" x14ac:dyDescent="0.25">
      <c r="A19" s="339">
        <f t="shared" si="1"/>
        <v>13</v>
      </c>
      <c r="B19" s="288" t="s">
        <v>19</v>
      </c>
      <c r="C19" s="54">
        <v>0</v>
      </c>
      <c r="D19" s="54">
        <v>0</v>
      </c>
      <c r="E19" s="54"/>
      <c r="F19" s="57"/>
      <c r="G19" s="332">
        <f t="shared" si="0"/>
        <v>0</v>
      </c>
    </row>
    <row r="20" spans="1:7" x14ac:dyDescent="0.25">
      <c r="A20" s="338">
        <f t="shared" si="1"/>
        <v>14</v>
      </c>
      <c r="B20" s="286" t="s">
        <v>20</v>
      </c>
      <c r="C20" s="13">
        <v>0</v>
      </c>
      <c r="D20" s="13">
        <v>0</v>
      </c>
      <c r="E20" s="55"/>
      <c r="F20" s="12"/>
      <c r="G20" s="331">
        <f t="shared" si="0"/>
        <v>0</v>
      </c>
    </row>
    <row r="21" spans="1:7" x14ac:dyDescent="0.25">
      <c r="A21" s="339">
        <f t="shared" si="1"/>
        <v>15</v>
      </c>
      <c r="B21" s="276" t="s">
        <v>21</v>
      </c>
      <c r="C21" s="54">
        <v>0</v>
      </c>
      <c r="D21" s="54">
        <v>0</v>
      </c>
      <c r="E21" s="54">
        <v>1</v>
      </c>
      <c r="F21" s="57"/>
      <c r="G21" s="332">
        <f t="shared" si="0"/>
        <v>1</v>
      </c>
    </row>
    <row r="22" spans="1:7" x14ac:dyDescent="0.25">
      <c r="A22" s="338">
        <f t="shared" si="1"/>
        <v>16</v>
      </c>
      <c r="B22" s="289" t="s">
        <v>22</v>
      </c>
      <c r="C22" s="13">
        <v>0</v>
      </c>
      <c r="D22" s="13">
        <v>0</v>
      </c>
      <c r="E22" s="13"/>
      <c r="F22" s="12"/>
      <c r="G22" s="331">
        <f t="shared" si="0"/>
        <v>0</v>
      </c>
    </row>
    <row r="23" spans="1:7" x14ac:dyDescent="0.25">
      <c r="A23" s="339">
        <f t="shared" si="1"/>
        <v>17</v>
      </c>
      <c r="B23" s="288" t="s">
        <v>23</v>
      </c>
      <c r="C23" s="54">
        <v>0</v>
      </c>
      <c r="D23" s="54">
        <v>0</v>
      </c>
      <c r="E23" s="54">
        <v>1</v>
      </c>
      <c r="F23" s="57">
        <v>3</v>
      </c>
      <c r="G23" s="332">
        <f t="shared" si="0"/>
        <v>4</v>
      </c>
    </row>
    <row r="24" spans="1:7" x14ac:dyDescent="0.25">
      <c r="A24" s="338">
        <f t="shared" si="1"/>
        <v>18</v>
      </c>
      <c r="B24" s="289" t="s">
        <v>24</v>
      </c>
      <c r="C24" s="56">
        <v>0</v>
      </c>
      <c r="D24" s="56">
        <v>0</v>
      </c>
      <c r="E24" s="13"/>
      <c r="F24" s="12"/>
      <c r="G24" s="331">
        <f t="shared" si="0"/>
        <v>0</v>
      </c>
    </row>
    <row r="25" spans="1:7" x14ac:dyDescent="0.25">
      <c r="A25" s="339">
        <f t="shared" si="1"/>
        <v>19</v>
      </c>
      <c r="B25" s="276" t="s">
        <v>25</v>
      </c>
      <c r="C25" s="19">
        <v>0</v>
      </c>
      <c r="D25" s="19">
        <v>0</v>
      </c>
      <c r="E25" s="19"/>
      <c r="F25" s="77"/>
      <c r="G25" s="332">
        <f t="shared" si="0"/>
        <v>0</v>
      </c>
    </row>
    <row r="26" spans="1:7" ht="15.75" thickBot="1" x14ac:dyDescent="0.3">
      <c r="A26" s="340">
        <f t="shared" si="1"/>
        <v>20</v>
      </c>
      <c r="B26" s="290" t="s">
        <v>26</v>
      </c>
      <c r="C26" s="333">
        <v>0</v>
      </c>
      <c r="D26" s="333">
        <v>0</v>
      </c>
      <c r="E26" s="334"/>
      <c r="F26" s="335">
        <v>1</v>
      </c>
      <c r="G26" s="336">
        <f t="shared" si="0"/>
        <v>1</v>
      </c>
    </row>
    <row r="27" spans="1:7" ht="15.75" thickBot="1" x14ac:dyDescent="0.3">
      <c r="A27" s="358" t="s">
        <v>27</v>
      </c>
      <c r="B27" s="359"/>
      <c r="C27" s="261"/>
      <c r="D27" s="261"/>
      <c r="E27" s="251">
        <f>SUM(E7:E26)</f>
        <v>2</v>
      </c>
      <c r="F27" s="238">
        <f>SUM(F7:F26)</f>
        <v>5</v>
      </c>
      <c r="G27" s="262">
        <f>SUM(G7:G26)</f>
        <v>7</v>
      </c>
    </row>
    <row r="29" spans="1:7" x14ac:dyDescent="0.25">
      <c r="A29" s="74" t="s">
        <v>129</v>
      </c>
      <c r="B29" s="74"/>
      <c r="C29" s="74"/>
    </row>
    <row r="30" spans="1:7" x14ac:dyDescent="0.25">
      <c r="A30" s="74" t="s">
        <v>130</v>
      </c>
      <c r="B30" s="74"/>
      <c r="C30" s="74"/>
    </row>
  </sheetData>
  <mergeCells count="5">
    <mergeCell ref="A1:G1"/>
    <mergeCell ref="A2:G2"/>
    <mergeCell ref="A3:G3"/>
    <mergeCell ref="A4:G4"/>
    <mergeCell ref="A27:B27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E29" sqref="E29"/>
    </sheetView>
  </sheetViews>
  <sheetFormatPr baseColWidth="10" defaultRowHeight="15" x14ac:dyDescent="0.25"/>
  <cols>
    <col min="1" max="1" width="3.5703125" customWidth="1"/>
    <col min="2" max="2" width="34.140625" customWidth="1"/>
    <col min="3" max="3" width="14.85546875" customWidth="1"/>
    <col min="4" max="4" width="18.42578125" customWidth="1"/>
    <col min="5" max="5" width="16.42578125" customWidth="1"/>
  </cols>
  <sheetData>
    <row r="1" spans="1:5" x14ac:dyDescent="0.25">
      <c r="A1" s="356" t="s">
        <v>30</v>
      </c>
      <c r="B1" s="356"/>
      <c r="C1" s="356"/>
      <c r="D1" s="356"/>
      <c r="E1" s="356"/>
    </row>
    <row r="2" spans="1:5" x14ac:dyDescent="0.25">
      <c r="A2" s="356" t="s">
        <v>31</v>
      </c>
      <c r="B2" s="356"/>
      <c r="C2" s="356"/>
      <c r="D2" s="356"/>
      <c r="E2" s="356"/>
    </row>
    <row r="3" spans="1:5" x14ac:dyDescent="0.25">
      <c r="A3" s="356" t="s">
        <v>32</v>
      </c>
      <c r="B3" s="356"/>
      <c r="C3" s="356"/>
      <c r="D3" s="356"/>
      <c r="E3" s="356"/>
    </row>
    <row r="4" spans="1:5" x14ac:dyDescent="0.25">
      <c r="A4" s="356" t="s">
        <v>33</v>
      </c>
      <c r="B4" s="356"/>
      <c r="C4" s="356"/>
      <c r="D4" s="356"/>
      <c r="E4" s="356"/>
    </row>
    <row r="6" spans="1:5" ht="25.5" x14ac:dyDescent="0.25">
      <c r="A6" s="9"/>
      <c r="B6" s="10" t="s">
        <v>34</v>
      </c>
      <c r="C6" s="11" t="s">
        <v>35</v>
      </c>
      <c r="D6" s="11" t="s">
        <v>36</v>
      </c>
      <c r="E6" s="11" t="s">
        <v>27</v>
      </c>
    </row>
    <row r="7" spans="1:5" x14ac:dyDescent="0.25">
      <c r="A7" s="23">
        <v>1</v>
      </c>
      <c r="B7" s="41" t="s">
        <v>37</v>
      </c>
      <c r="C7" s="72"/>
      <c r="D7" s="72"/>
      <c r="E7" s="72">
        <f>+C7+D7</f>
        <v>0</v>
      </c>
    </row>
    <row r="8" spans="1:5" x14ac:dyDescent="0.25">
      <c r="A8" s="6">
        <v>2</v>
      </c>
      <c r="B8" s="127" t="s">
        <v>8</v>
      </c>
      <c r="C8" s="88"/>
      <c r="D8" s="88"/>
      <c r="E8" s="88">
        <f t="shared" ref="E8:E27" si="0">+C8+D8</f>
        <v>0</v>
      </c>
    </row>
    <row r="9" spans="1:5" x14ac:dyDescent="0.25">
      <c r="A9" s="26">
        <v>3</v>
      </c>
      <c r="B9" s="116" t="s">
        <v>38</v>
      </c>
      <c r="C9" s="89"/>
      <c r="D9" s="89"/>
      <c r="E9" s="89">
        <f t="shared" si="0"/>
        <v>0</v>
      </c>
    </row>
    <row r="10" spans="1:5" x14ac:dyDescent="0.25">
      <c r="A10" s="6">
        <v>4</v>
      </c>
      <c r="B10" s="127" t="s">
        <v>39</v>
      </c>
      <c r="C10" s="88"/>
      <c r="D10" s="88"/>
      <c r="E10" s="88">
        <f t="shared" si="0"/>
        <v>0</v>
      </c>
    </row>
    <row r="11" spans="1:5" ht="30" x14ac:dyDescent="0.25">
      <c r="A11" s="26">
        <v>5</v>
      </c>
      <c r="B11" s="116" t="s">
        <v>40</v>
      </c>
      <c r="C11" s="89"/>
      <c r="D11" s="89"/>
      <c r="E11" s="89">
        <f t="shared" si="0"/>
        <v>0</v>
      </c>
    </row>
    <row r="12" spans="1:5" ht="23.25" x14ac:dyDescent="0.25">
      <c r="A12" s="6">
        <v>6</v>
      </c>
      <c r="B12" s="132" t="s">
        <v>41</v>
      </c>
      <c r="C12" s="88">
        <v>1</v>
      </c>
      <c r="D12" s="88"/>
      <c r="E12" s="88">
        <f t="shared" si="0"/>
        <v>1</v>
      </c>
    </row>
    <row r="13" spans="1:5" ht="23.25" x14ac:dyDescent="0.25">
      <c r="A13" s="26">
        <v>7</v>
      </c>
      <c r="B13" s="134" t="s">
        <v>42</v>
      </c>
      <c r="C13" s="89"/>
      <c r="D13" s="89"/>
      <c r="E13" s="89">
        <f t="shared" si="0"/>
        <v>0</v>
      </c>
    </row>
    <row r="14" spans="1:5" x14ac:dyDescent="0.25">
      <c r="A14" s="6">
        <v>8</v>
      </c>
      <c r="B14" s="127" t="s">
        <v>14</v>
      </c>
      <c r="C14" s="88"/>
      <c r="D14" s="88"/>
      <c r="E14" s="88">
        <f t="shared" si="0"/>
        <v>0</v>
      </c>
    </row>
    <row r="15" spans="1:5" x14ac:dyDescent="0.25">
      <c r="A15" s="26">
        <v>9</v>
      </c>
      <c r="B15" s="116" t="s">
        <v>43</v>
      </c>
      <c r="C15" s="89"/>
      <c r="D15" s="89"/>
      <c r="E15" s="89">
        <f t="shared" si="0"/>
        <v>0</v>
      </c>
    </row>
    <row r="16" spans="1:5" ht="30" x14ac:dyDescent="0.25">
      <c r="A16" s="6">
        <v>10</v>
      </c>
      <c r="B16" s="45" t="s">
        <v>16</v>
      </c>
      <c r="C16" s="88"/>
      <c r="D16" s="88"/>
      <c r="E16" s="73">
        <f t="shared" si="0"/>
        <v>0</v>
      </c>
    </row>
    <row r="17" spans="1:5" ht="30" x14ac:dyDescent="0.25">
      <c r="A17" s="26">
        <v>11</v>
      </c>
      <c r="B17" s="128" t="s">
        <v>17</v>
      </c>
      <c r="C17" s="89"/>
      <c r="D17" s="89"/>
      <c r="E17" s="90">
        <f t="shared" si="0"/>
        <v>0</v>
      </c>
    </row>
    <row r="18" spans="1:5" ht="30" x14ac:dyDescent="0.25">
      <c r="A18" s="6">
        <v>12</v>
      </c>
      <c r="B18" s="43" t="s">
        <v>44</v>
      </c>
      <c r="C18" s="88"/>
      <c r="D18" s="88"/>
      <c r="E18" s="71">
        <f t="shared" si="0"/>
        <v>0</v>
      </c>
    </row>
    <row r="19" spans="1:5" x14ac:dyDescent="0.25">
      <c r="A19" s="26">
        <v>13</v>
      </c>
      <c r="B19" s="46" t="s">
        <v>19</v>
      </c>
      <c r="C19" s="89"/>
      <c r="D19" s="89"/>
      <c r="E19" s="42">
        <f t="shared" si="0"/>
        <v>0</v>
      </c>
    </row>
    <row r="20" spans="1:5" x14ac:dyDescent="0.25">
      <c r="A20" s="6">
        <v>14</v>
      </c>
      <c r="B20" s="43" t="s">
        <v>20</v>
      </c>
      <c r="C20" s="88"/>
      <c r="D20" s="88">
        <v>2</v>
      </c>
      <c r="E20" s="71">
        <f t="shared" si="0"/>
        <v>2</v>
      </c>
    </row>
    <row r="21" spans="1:5" x14ac:dyDescent="0.25">
      <c r="A21" s="26">
        <v>15</v>
      </c>
      <c r="B21" s="41" t="s">
        <v>21</v>
      </c>
      <c r="C21" s="89"/>
      <c r="D21" s="89"/>
      <c r="E21" s="72">
        <f t="shared" si="0"/>
        <v>0</v>
      </c>
    </row>
    <row r="22" spans="1:5" x14ac:dyDescent="0.25">
      <c r="A22" s="6">
        <v>16</v>
      </c>
      <c r="B22" s="47" t="s">
        <v>22</v>
      </c>
      <c r="C22" s="88"/>
      <c r="D22" s="88"/>
      <c r="E22" s="73">
        <f t="shared" si="0"/>
        <v>0</v>
      </c>
    </row>
    <row r="23" spans="1:5" x14ac:dyDescent="0.25">
      <c r="A23" s="26">
        <v>17</v>
      </c>
      <c r="B23" s="46" t="s">
        <v>23</v>
      </c>
      <c r="C23" s="89"/>
      <c r="D23" s="89"/>
      <c r="E23" s="42">
        <f t="shared" si="0"/>
        <v>0</v>
      </c>
    </row>
    <row r="24" spans="1:5" x14ac:dyDescent="0.25">
      <c r="A24" s="6">
        <v>18</v>
      </c>
      <c r="B24" s="47" t="s">
        <v>24</v>
      </c>
      <c r="C24" s="88"/>
      <c r="D24" s="88"/>
      <c r="E24" s="73">
        <f t="shared" si="0"/>
        <v>0</v>
      </c>
    </row>
    <row r="25" spans="1:5" x14ac:dyDescent="0.25">
      <c r="A25" s="26">
        <v>19</v>
      </c>
      <c r="B25" s="41" t="s">
        <v>25</v>
      </c>
      <c r="C25" s="89"/>
      <c r="D25" s="89"/>
      <c r="E25" s="72">
        <f t="shared" si="0"/>
        <v>0</v>
      </c>
    </row>
    <row r="26" spans="1:5" ht="15.75" thickBot="1" x14ac:dyDescent="0.3">
      <c r="A26" s="257">
        <v>20</v>
      </c>
      <c r="B26" s="117" t="s">
        <v>26</v>
      </c>
      <c r="C26" s="263"/>
      <c r="D26" s="263">
        <v>1</v>
      </c>
      <c r="E26" s="255">
        <f t="shared" si="0"/>
        <v>1</v>
      </c>
    </row>
    <row r="27" spans="1:5" ht="15.75" thickBot="1" x14ac:dyDescent="0.3">
      <c r="A27" s="358" t="s">
        <v>6</v>
      </c>
      <c r="B27" s="359" t="s">
        <v>27</v>
      </c>
      <c r="C27" s="251">
        <f>SUM(C7:C26)</f>
        <v>1</v>
      </c>
      <c r="D27" s="251">
        <f>SUM(D7:D26)</f>
        <v>3</v>
      </c>
      <c r="E27" s="241">
        <f t="shared" si="0"/>
        <v>4</v>
      </c>
    </row>
    <row r="29" spans="1:5" x14ac:dyDescent="0.25">
      <c r="A29" s="7" t="s">
        <v>28</v>
      </c>
      <c r="B29" s="7"/>
      <c r="C29" s="7"/>
      <c r="D29" s="7"/>
    </row>
    <row r="30" spans="1:5" x14ac:dyDescent="0.25">
      <c r="A30" s="7" t="s">
        <v>29</v>
      </c>
      <c r="B30" s="7"/>
      <c r="C30" s="7"/>
      <c r="D30" s="7"/>
    </row>
  </sheetData>
  <mergeCells count="5">
    <mergeCell ref="A1:E1"/>
    <mergeCell ref="A2:E2"/>
    <mergeCell ref="A3:E3"/>
    <mergeCell ref="A4:E4"/>
    <mergeCell ref="A27:B27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opLeftCell="A7" workbookViewId="0">
      <selection activeCell="D34" sqref="D34"/>
    </sheetView>
  </sheetViews>
  <sheetFormatPr baseColWidth="10" defaultRowHeight="15" x14ac:dyDescent="0.25"/>
  <cols>
    <col min="1" max="1" width="5.140625" customWidth="1"/>
    <col min="2" max="2" width="31.28515625" customWidth="1"/>
    <col min="3" max="3" width="9" customWidth="1"/>
    <col min="4" max="4" width="11.140625" customWidth="1"/>
    <col min="5" max="5" width="14" customWidth="1"/>
  </cols>
  <sheetData>
    <row r="1" spans="1:5" x14ac:dyDescent="0.25">
      <c r="A1" s="356" t="s">
        <v>0</v>
      </c>
      <c r="B1" s="356"/>
      <c r="C1" s="356"/>
      <c r="D1" s="356"/>
      <c r="E1" s="356"/>
    </row>
    <row r="2" spans="1:5" x14ac:dyDescent="0.25">
      <c r="A2" s="356" t="s">
        <v>1</v>
      </c>
      <c r="B2" s="356"/>
      <c r="C2" s="356"/>
      <c r="D2" s="356"/>
      <c r="E2" s="356"/>
    </row>
    <row r="3" spans="1:5" x14ac:dyDescent="0.25">
      <c r="A3" s="356" t="s">
        <v>2</v>
      </c>
      <c r="B3" s="356"/>
      <c r="C3" s="356"/>
      <c r="D3" s="356"/>
      <c r="E3" s="356"/>
    </row>
    <row r="4" spans="1:5" x14ac:dyDescent="0.25">
      <c r="A4" s="356" t="s">
        <v>119</v>
      </c>
      <c r="B4" s="356"/>
      <c r="C4" s="356"/>
      <c r="D4" s="356"/>
      <c r="E4" s="356"/>
    </row>
    <row r="6" spans="1:5" x14ac:dyDescent="0.25">
      <c r="A6" s="368"/>
      <c r="B6" s="366" t="s">
        <v>3</v>
      </c>
      <c r="C6" s="363" t="s">
        <v>116</v>
      </c>
      <c r="D6" s="364"/>
      <c r="E6" s="365"/>
    </row>
    <row r="7" spans="1:5" ht="15.75" thickBot="1" x14ac:dyDescent="0.3">
      <c r="A7" s="369"/>
      <c r="B7" s="367"/>
      <c r="C7" s="160" t="s">
        <v>117</v>
      </c>
      <c r="D7" s="160" t="s">
        <v>118</v>
      </c>
      <c r="E7" s="160" t="s">
        <v>6</v>
      </c>
    </row>
    <row r="8" spans="1:5" x14ac:dyDescent="0.25">
      <c r="A8" s="310">
        <v>1</v>
      </c>
      <c r="B8" s="194" t="s">
        <v>7</v>
      </c>
      <c r="C8" s="244"/>
      <c r="D8" s="244"/>
      <c r="E8" s="197">
        <f>+C8+D8</f>
        <v>0</v>
      </c>
    </row>
    <row r="9" spans="1:5" x14ac:dyDescent="0.25">
      <c r="A9" s="311">
        <v>2</v>
      </c>
      <c r="B9" s="312" t="s">
        <v>8</v>
      </c>
      <c r="C9" s="122"/>
      <c r="D9" s="122">
        <v>4</v>
      </c>
      <c r="E9" s="313">
        <f t="shared" ref="E9:E28" si="0">+C9+D9</f>
        <v>4</v>
      </c>
    </row>
    <row r="10" spans="1:5" x14ac:dyDescent="0.25">
      <c r="A10" s="314">
        <v>3</v>
      </c>
      <c r="B10" s="315" t="s">
        <v>9</v>
      </c>
      <c r="C10" s="123"/>
      <c r="D10" s="123">
        <v>1</v>
      </c>
      <c r="E10" s="316">
        <f t="shared" si="0"/>
        <v>1</v>
      </c>
    </row>
    <row r="11" spans="1:5" x14ac:dyDescent="0.25">
      <c r="A11" s="311">
        <v>4</v>
      </c>
      <c r="B11" s="312" t="s">
        <v>10</v>
      </c>
      <c r="C11" s="122"/>
      <c r="D11" s="122"/>
      <c r="E11" s="313">
        <f t="shared" si="0"/>
        <v>0</v>
      </c>
    </row>
    <row r="12" spans="1:5" ht="30" x14ac:dyDescent="0.25">
      <c r="A12" s="314">
        <v>5</v>
      </c>
      <c r="B12" s="315" t="s">
        <v>11</v>
      </c>
      <c r="C12" s="123"/>
      <c r="D12" s="123">
        <v>6</v>
      </c>
      <c r="E12" s="316">
        <f t="shared" si="0"/>
        <v>6</v>
      </c>
    </row>
    <row r="13" spans="1:5" ht="24.75" x14ac:dyDescent="0.25">
      <c r="A13" s="311">
        <v>6</v>
      </c>
      <c r="B13" s="317" t="s">
        <v>12</v>
      </c>
      <c r="C13" s="122">
        <v>2</v>
      </c>
      <c r="D13" s="122">
        <v>101</v>
      </c>
      <c r="E13" s="313">
        <f t="shared" si="0"/>
        <v>103</v>
      </c>
    </row>
    <row r="14" spans="1:5" ht="24.75" x14ac:dyDescent="0.25">
      <c r="A14" s="314">
        <v>7</v>
      </c>
      <c r="B14" s="318" t="s">
        <v>13</v>
      </c>
      <c r="C14" s="123"/>
      <c r="D14" s="123">
        <v>3</v>
      </c>
      <c r="E14" s="316">
        <f t="shared" si="0"/>
        <v>3</v>
      </c>
    </row>
    <row r="15" spans="1:5" x14ac:dyDescent="0.25">
      <c r="A15" s="311">
        <v>8</v>
      </c>
      <c r="B15" s="312" t="s">
        <v>14</v>
      </c>
      <c r="C15" s="122"/>
      <c r="D15" s="122"/>
      <c r="E15" s="313">
        <f t="shared" si="0"/>
        <v>0</v>
      </c>
    </row>
    <row r="16" spans="1:5" x14ac:dyDescent="0.25">
      <c r="A16" s="314">
        <v>9</v>
      </c>
      <c r="B16" s="315" t="s">
        <v>15</v>
      </c>
      <c r="C16" s="123"/>
      <c r="D16" s="123">
        <v>16</v>
      </c>
      <c r="E16" s="316">
        <f t="shared" si="0"/>
        <v>16</v>
      </c>
    </row>
    <row r="17" spans="1:5" ht="30" x14ac:dyDescent="0.25">
      <c r="A17" s="311">
        <v>10</v>
      </c>
      <c r="B17" s="187" t="s">
        <v>16</v>
      </c>
      <c r="C17" s="122"/>
      <c r="D17" s="109">
        <v>98</v>
      </c>
      <c r="E17" s="319">
        <f t="shared" si="0"/>
        <v>98</v>
      </c>
    </row>
    <row r="18" spans="1:5" ht="30" x14ac:dyDescent="0.25">
      <c r="A18" s="314">
        <v>11</v>
      </c>
      <c r="B18" s="320" t="s">
        <v>17</v>
      </c>
      <c r="C18" s="123"/>
      <c r="D18" s="124">
        <v>34</v>
      </c>
      <c r="E18" s="321">
        <f t="shared" si="0"/>
        <v>34</v>
      </c>
    </row>
    <row r="19" spans="1:5" ht="30" x14ac:dyDescent="0.25">
      <c r="A19" s="311">
        <v>12</v>
      </c>
      <c r="B19" s="188" t="s">
        <v>18</v>
      </c>
      <c r="C19" s="122"/>
      <c r="D19" s="107">
        <v>3</v>
      </c>
      <c r="E19" s="245">
        <f t="shared" si="0"/>
        <v>3</v>
      </c>
    </row>
    <row r="20" spans="1:5" x14ac:dyDescent="0.25">
      <c r="A20" s="314">
        <v>13</v>
      </c>
      <c r="B20" s="189" t="s">
        <v>19</v>
      </c>
      <c r="C20" s="123"/>
      <c r="D20" s="110">
        <v>78</v>
      </c>
      <c r="E20" s="322">
        <f t="shared" si="0"/>
        <v>78</v>
      </c>
    </row>
    <row r="21" spans="1:5" x14ac:dyDescent="0.25">
      <c r="A21" s="311">
        <v>14</v>
      </c>
      <c r="B21" s="188" t="s">
        <v>20</v>
      </c>
      <c r="C21" s="122"/>
      <c r="D21" s="107">
        <v>18</v>
      </c>
      <c r="E21" s="245">
        <f t="shared" si="0"/>
        <v>18</v>
      </c>
    </row>
    <row r="22" spans="1:5" x14ac:dyDescent="0.25">
      <c r="A22" s="314">
        <v>15</v>
      </c>
      <c r="B22" s="184" t="s">
        <v>21</v>
      </c>
      <c r="C22" s="123"/>
      <c r="D22" s="70">
        <v>10</v>
      </c>
      <c r="E22" s="246">
        <f t="shared" si="0"/>
        <v>10</v>
      </c>
    </row>
    <row r="23" spans="1:5" x14ac:dyDescent="0.25">
      <c r="A23" s="311">
        <v>16</v>
      </c>
      <c r="B23" s="190" t="s">
        <v>22</v>
      </c>
      <c r="C23" s="122"/>
      <c r="D23" s="109">
        <v>14</v>
      </c>
      <c r="E23" s="319">
        <f t="shared" si="0"/>
        <v>14</v>
      </c>
    </row>
    <row r="24" spans="1:5" x14ac:dyDescent="0.25">
      <c r="A24" s="314">
        <v>17</v>
      </c>
      <c r="B24" s="189" t="s">
        <v>23</v>
      </c>
      <c r="C24" s="123"/>
      <c r="D24" s="110">
        <v>10</v>
      </c>
      <c r="E24" s="322">
        <f t="shared" si="0"/>
        <v>10</v>
      </c>
    </row>
    <row r="25" spans="1:5" x14ac:dyDescent="0.25">
      <c r="A25" s="311">
        <v>18</v>
      </c>
      <c r="B25" s="190" t="s">
        <v>24</v>
      </c>
      <c r="C25" s="122">
        <v>1</v>
      </c>
      <c r="D25" s="109">
        <v>11</v>
      </c>
      <c r="E25" s="319">
        <f t="shared" si="0"/>
        <v>12</v>
      </c>
    </row>
    <row r="26" spans="1:5" x14ac:dyDescent="0.25">
      <c r="A26" s="314">
        <v>19</v>
      </c>
      <c r="B26" s="184" t="s">
        <v>25</v>
      </c>
      <c r="C26" s="123"/>
      <c r="D26" s="70">
        <v>8</v>
      </c>
      <c r="E26" s="246">
        <f t="shared" si="0"/>
        <v>8</v>
      </c>
    </row>
    <row r="27" spans="1:5" ht="15.75" thickBot="1" x14ac:dyDescent="0.3">
      <c r="A27" s="323">
        <v>20</v>
      </c>
      <c r="B27" s="207" t="s">
        <v>26</v>
      </c>
      <c r="C27" s="291">
        <v>1</v>
      </c>
      <c r="D27" s="292">
        <v>20</v>
      </c>
      <c r="E27" s="324">
        <f t="shared" si="0"/>
        <v>21</v>
      </c>
    </row>
    <row r="28" spans="1:5" ht="15.75" thickBot="1" x14ac:dyDescent="0.3">
      <c r="A28" s="358" t="s">
        <v>6</v>
      </c>
      <c r="B28" s="359" t="s">
        <v>59</v>
      </c>
      <c r="C28" s="251">
        <f>SUM(C8:C27)</f>
        <v>4</v>
      </c>
      <c r="D28" s="251">
        <f>SUM(D8:D27)</f>
        <v>435</v>
      </c>
      <c r="E28" s="241">
        <f t="shared" si="0"/>
        <v>439</v>
      </c>
    </row>
  </sheetData>
  <mergeCells count="8">
    <mergeCell ref="A28:B28"/>
    <mergeCell ref="A1:E1"/>
    <mergeCell ref="A2:E2"/>
    <mergeCell ref="A3:E3"/>
    <mergeCell ref="A4:E4"/>
    <mergeCell ref="C6:E6"/>
    <mergeCell ref="B6:B7"/>
    <mergeCell ref="A6:A7"/>
  </mergeCells>
  <pageMargins left="0.7" right="0.7" top="0.75" bottom="0.75" header="0.3" footer="0.3"/>
  <pageSetup orientation="portrait" horizontalDpi="4294967292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C28" sqref="C28:D28"/>
    </sheetView>
  </sheetViews>
  <sheetFormatPr baseColWidth="10" defaultRowHeight="15" x14ac:dyDescent="0.25"/>
  <cols>
    <col min="1" max="1" width="3" bestFit="1" customWidth="1"/>
    <col min="2" max="2" width="36" customWidth="1"/>
  </cols>
  <sheetData>
    <row r="1" spans="1:5" x14ac:dyDescent="0.25">
      <c r="A1" s="356" t="s">
        <v>0</v>
      </c>
      <c r="B1" s="356"/>
      <c r="C1" s="356"/>
      <c r="D1" s="356"/>
      <c r="E1" s="356"/>
    </row>
    <row r="2" spans="1:5" x14ac:dyDescent="0.25">
      <c r="A2" s="356" t="s">
        <v>1</v>
      </c>
      <c r="B2" s="356"/>
      <c r="C2" s="356"/>
      <c r="D2" s="356"/>
      <c r="E2" s="356"/>
    </row>
    <row r="3" spans="1:5" x14ac:dyDescent="0.25">
      <c r="A3" s="356" t="s">
        <v>2</v>
      </c>
      <c r="B3" s="356"/>
      <c r="C3" s="356"/>
      <c r="D3" s="356"/>
      <c r="E3" s="356"/>
    </row>
    <row r="4" spans="1:5" x14ac:dyDescent="0.25">
      <c r="A4" s="356" t="s">
        <v>120</v>
      </c>
      <c r="B4" s="356"/>
      <c r="C4" s="356"/>
      <c r="D4" s="356"/>
      <c r="E4" s="356"/>
    </row>
    <row r="5" spans="1:5" ht="15.75" thickBot="1" x14ac:dyDescent="0.3"/>
    <row r="6" spans="1:5" ht="15.75" thickBot="1" x14ac:dyDescent="0.3">
      <c r="A6" s="370"/>
      <c r="B6" s="294"/>
      <c r="C6" s="372" t="s">
        <v>120</v>
      </c>
      <c r="D6" s="373"/>
      <c r="E6" s="374"/>
    </row>
    <row r="7" spans="1:5" x14ac:dyDescent="0.25">
      <c r="A7" s="371"/>
      <c r="B7" s="295" t="s">
        <v>3</v>
      </c>
      <c r="C7" s="274" t="s">
        <v>121</v>
      </c>
      <c r="D7" s="274" t="s">
        <v>118</v>
      </c>
      <c r="E7" s="275" t="s">
        <v>6</v>
      </c>
    </row>
    <row r="8" spans="1:5" x14ac:dyDescent="0.25">
      <c r="A8" s="305">
        <v>1</v>
      </c>
      <c r="B8" s="296" t="s">
        <v>7</v>
      </c>
      <c r="C8" s="70">
        <v>0</v>
      </c>
      <c r="D8" s="70">
        <v>0</v>
      </c>
      <c r="E8" s="277">
        <f>+C8+D8</f>
        <v>0</v>
      </c>
    </row>
    <row r="9" spans="1:5" x14ac:dyDescent="0.25">
      <c r="A9" s="306">
        <v>2</v>
      </c>
      <c r="B9" s="297" t="s">
        <v>8</v>
      </c>
      <c r="C9" s="122">
        <v>0</v>
      </c>
      <c r="D9" s="122">
        <v>4</v>
      </c>
      <c r="E9" s="279">
        <f t="shared" ref="E9:E28" si="0">+C9+D9</f>
        <v>4</v>
      </c>
    </row>
    <row r="10" spans="1:5" x14ac:dyDescent="0.25">
      <c r="A10" s="305">
        <v>3</v>
      </c>
      <c r="B10" s="298" t="s">
        <v>9</v>
      </c>
      <c r="C10" s="70">
        <v>0</v>
      </c>
      <c r="D10" s="123">
        <v>1</v>
      </c>
      <c r="E10" s="281">
        <f t="shared" si="0"/>
        <v>1</v>
      </c>
    </row>
    <row r="11" spans="1:5" x14ac:dyDescent="0.25">
      <c r="A11" s="306">
        <v>4</v>
      </c>
      <c r="B11" s="297" t="s">
        <v>10</v>
      </c>
      <c r="C11" s="122">
        <v>0</v>
      </c>
      <c r="D11" s="122">
        <v>0</v>
      </c>
      <c r="E11" s="279">
        <f t="shared" si="0"/>
        <v>0</v>
      </c>
    </row>
    <row r="12" spans="1:5" ht="30" x14ac:dyDescent="0.25">
      <c r="A12" s="305">
        <v>5</v>
      </c>
      <c r="B12" s="298" t="s">
        <v>11</v>
      </c>
      <c r="C12" s="70">
        <v>0</v>
      </c>
      <c r="D12" s="123">
        <v>6</v>
      </c>
      <c r="E12" s="281">
        <f t="shared" si="0"/>
        <v>6</v>
      </c>
    </row>
    <row r="13" spans="1:5" ht="30" x14ac:dyDescent="0.25">
      <c r="A13" s="306">
        <v>6</v>
      </c>
      <c r="B13" s="297" t="s">
        <v>12</v>
      </c>
      <c r="C13" s="122">
        <v>0</v>
      </c>
      <c r="D13" s="122">
        <v>103</v>
      </c>
      <c r="E13" s="279">
        <f t="shared" si="0"/>
        <v>103</v>
      </c>
    </row>
    <row r="14" spans="1:5" ht="30" x14ac:dyDescent="0.25">
      <c r="A14" s="305">
        <v>7</v>
      </c>
      <c r="B14" s="298" t="s">
        <v>13</v>
      </c>
      <c r="C14" s="70">
        <v>0</v>
      </c>
      <c r="D14" s="123">
        <v>3</v>
      </c>
      <c r="E14" s="281">
        <f t="shared" si="0"/>
        <v>3</v>
      </c>
    </row>
    <row r="15" spans="1:5" x14ac:dyDescent="0.25">
      <c r="A15" s="306">
        <v>8</v>
      </c>
      <c r="B15" s="297" t="s">
        <v>14</v>
      </c>
      <c r="C15" s="122">
        <v>0</v>
      </c>
      <c r="D15" s="122">
        <v>0</v>
      </c>
      <c r="E15" s="279">
        <f t="shared" si="0"/>
        <v>0</v>
      </c>
    </row>
    <row r="16" spans="1:5" x14ac:dyDescent="0.25">
      <c r="A16" s="305">
        <v>9</v>
      </c>
      <c r="B16" s="298" t="s">
        <v>15</v>
      </c>
      <c r="C16" s="70">
        <v>0</v>
      </c>
      <c r="D16" s="123">
        <v>16</v>
      </c>
      <c r="E16" s="281">
        <f t="shared" si="0"/>
        <v>16</v>
      </c>
    </row>
    <row r="17" spans="1:5" ht="30" x14ac:dyDescent="0.25">
      <c r="A17" s="306">
        <v>10</v>
      </c>
      <c r="B17" s="299" t="s">
        <v>16</v>
      </c>
      <c r="C17" s="122">
        <v>0</v>
      </c>
      <c r="D17" s="109">
        <v>98</v>
      </c>
      <c r="E17" s="283">
        <f t="shared" si="0"/>
        <v>98</v>
      </c>
    </row>
    <row r="18" spans="1:5" ht="30" x14ac:dyDescent="0.25">
      <c r="A18" s="305">
        <v>11</v>
      </c>
      <c r="B18" s="300" t="s">
        <v>17</v>
      </c>
      <c r="C18" s="70">
        <v>0</v>
      </c>
      <c r="D18" s="124">
        <v>34</v>
      </c>
      <c r="E18" s="285">
        <f t="shared" si="0"/>
        <v>34</v>
      </c>
    </row>
    <row r="19" spans="1:5" ht="30" x14ac:dyDescent="0.25">
      <c r="A19" s="306">
        <v>12</v>
      </c>
      <c r="B19" s="301" t="s">
        <v>18</v>
      </c>
      <c r="C19" s="122">
        <v>0</v>
      </c>
      <c r="D19" s="107">
        <v>3</v>
      </c>
      <c r="E19" s="287">
        <f t="shared" si="0"/>
        <v>3</v>
      </c>
    </row>
    <row r="20" spans="1:5" x14ac:dyDescent="0.25">
      <c r="A20" s="305">
        <v>13</v>
      </c>
      <c r="B20" s="302" t="s">
        <v>19</v>
      </c>
      <c r="C20" s="70">
        <v>0</v>
      </c>
      <c r="D20" s="110">
        <v>78</v>
      </c>
      <c r="E20" s="203">
        <f t="shared" si="0"/>
        <v>78</v>
      </c>
    </row>
    <row r="21" spans="1:5" x14ac:dyDescent="0.25">
      <c r="A21" s="306">
        <v>14</v>
      </c>
      <c r="B21" s="301" t="s">
        <v>20</v>
      </c>
      <c r="C21" s="122">
        <v>0</v>
      </c>
      <c r="D21" s="107">
        <v>18</v>
      </c>
      <c r="E21" s="287">
        <f t="shared" si="0"/>
        <v>18</v>
      </c>
    </row>
    <row r="22" spans="1:5" x14ac:dyDescent="0.25">
      <c r="A22" s="305">
        <v>15</v>
      </c>
      <c r="B22" s="296" t="s">
        <v>21</v>
      </c>
      <c r="C22" s="70">
        <v>0</v>
      </c>
      <c r="D22" s="70">
        <v>10</v>
      </c>
      <c r="E22" s="277">
        <f t="shared" si="0"/>
        <v>10</v>
      </c>
    </row>
    <row r="23" spans="1:5" x14ac:dyDescent="0.25">
      <c r="A23" s="306">
        <v>16</v>
      </c>
      <c r="B23" s="303" t="s">
        <v>22</v>
      </c>
      <c r="C23" s="122">
        <v>0</v>
      </c>
      <c r="D23" s="109">
        <v>14</v>
      </c>
      <c r="E23" s="283">
        <f t="shared" si="0"/>
        <v>14</v>
      </c>
    </row>
    <row r="24" spans="1:5" x14ac:dyDescent="0.25">
      <c r="A24" s="305">
        <v>17</v>
      </c>
      <c r="B24" s="302" t="s">
        <v>23</v>
      </c>
      <c r="C24" s="70">
        <v>0</v>
      </c>
      <c r="D24" s="110">
        <v>10</v>
      </c>
      <c r="E24" s="203">
        <f t="shared" si="0"/>
        <v>10</v>
      </c>
    </row>
    <row r="25" spans="1:5" x14ac:dyDescent="0.25">
      <c r="A25" s="306">
        <v>18</v>
      </c>
      <c r="B25" s="303" t="s">
        <v>24</v>
      </c>
      <c r="C25" s="122">
        <v>0</v>
      </c>
      <c r="D25" s="109">
        <v>12</v>
      </c>
      <c r="E25" s="283">
        <f t="shared" si="0"/>
        <v>12</v>
      </c>
    </row>
    <row r="26" spans="1:5" x14ac:dyDescent="0.25">
      <c r="A26" s="305">
        <v>19</v>
      </c>
      <c r="B26" s="296" t="s">
        <v>25</v>
      </c>
      <c r="C26" s="70">
        <v>0</v>
      </c>
      <c r="D26" s="70">
        <v>8</v>
      </c>
      <c r="E26" s="277">
        <f t="shared" si="0"/>
        <v>8</v>
      </c>
    </row>
    <row r="27" spans="1:5" ht="15.75" thickBot="1" x14ac:dyDescent="0.3">
      <c r="A27" s="307">
        <v>20</v>
      </c>
      <c r="B27" s="304" t="s">
        <v>26</v>
      </c>
      <c r="C27" s="291">
        <v>0</v>
      </c>
      <c r="D27" s="292">
        <v>21</v>
      </c>
      <c r="E27" s="293">
        <f t="shared" si="0"/>
        <v>21</v>
      </c>
    </row>
    <row r="28" spans="1:5" ht="15.75" thickBot="1" x14ac:dyDescent="0.3">
      <c r="A28" s="358" t="s">
        <v>6</v>
      </c>
      <c r="B28" s="359" t="s">
        <v>59</v>
      </c>
      <c r="C28" s="359">
        <v>0</v>
      </c>
      <c r="D28" s="359">
        <f>SUM(D8:D27)</f>
        <v>439</v>
      </c>
      <c r="E28" s="241">
        <f t="shared" si="0"/>
        <v>439</v>
      </c>
    </row>
  </sheetData>
  <mergeCells count="8">
    <mergeCell ref="A28:B28"/>
    <mergeCell ref="C28:D28"/>
    <mergeCell ref="A1:E1"/>
    <mergeCell ref="A2:E2"/>
    <mergeCell ref="A3:E3"/>
    <mergeCell ref="A4:E4"/>
    <mergeCell ref="A6:A7"/>
    <mergeCell ref="C6:E6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H23" sqref="H23"/>
    </sheetView>
  </sheetViews>
  <sheetFormatPr baseColWidth="10" defaultRowHeight="15" x14ac:dyDescent="0.25"/>
  <cols>
    <col min="1" max="1" width="3" bestFit="1" customWidth="1"/>
    <col min="2" max="2" width="31.5703125" customWidth="1"/>
    <col min="3" max="3" width="9.7109375" customWidth="1"/>
    <col min="4" max="4" width="8.140625" customWidth="1"/>
    <col min="5" max="5" width="9.5703125" customWidth="1"/>
    <col min="6" max="6" width="9.42578125" customWidth="1"/>
    <col min="7" max="7" width="8.85546875" customWidth="1"/>
    <col min="8" max="8" width="10.140625" customWidth="1"/>
    <col min="9" max="9" width="11.85546875" customWidth="1"/>
    <col min="10" max="10" width="7.42578125" customWidth="1"/>
    <col min="11" max="11" width="8.85546875" customWidth="1"/>
    <col min="12" max="12" width="8.7109375" customWidth="1"/>
  </cols>
  <sheetData>
    <row r="1" spans="1:12" x14ac:dyDescent="0.25">
      <c r="A1" s="356" t="s">
        <v>0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</row>
    <row r="2" spans="1:12" x14ac:dyDescent="0.25">
      <c r="A2" s="356" t="s">
        <v>1</v>
      </c>
      <c r="B2" s="356"/>
      <c r="C2" s="356"/>
      <c r="D2" s="356"/>
      <c r="E2" s="356"/>
      <c r="F2" s="356"/>
      <c r="G2" s="356"/>
      <c r="H2" s="356"/>
      <c r="I2" s="356"/>
      <c r="J2" s="356"/>
      <c r="K2" s="356"/>
    </row>
    <row r="3" spans="1:12" x14ac:dyDescent="0.25">
      <c r="A3" s="356" t="s">
        <v>2</v>
      </c>
      <c r="B3" s="356"/>
      <c r="C3" s="356"/>
      <c r="D3" s="356"/>
      <c r="E3" s="356"/>
      <c r="F3" s="356"/>
      <c r="G3" s="356"/>
      <c r="H3" s="356"/>
      <c r="I3" s="356"/>
      <c r="J3" s="356"/>
      <c r="K3" s="356"/>
    </row>
    <row r="4" spans="1:12" x14ac:dyDescent="0.25">
      <c r="A4" s="356" t="s">
        <v>137</v>
      </c>
      <c r="B4" s="356"/>
      <c r="C4" s="356"/>
      <c r="D4" s="356"/>
      <c r="E4" s="356"/>
      <c r="F4" s="356"/>
      <c r="G4" s="356"/>
      <c r="H4" s="356"/>
      <c r="I4" s="356"/>
      <c r="J4" s="356"/>
      <c r="K4" s="356"/>
    </row>
    <row r="6" spans="1:12" ht="57" customHeight="1" x14ac:dyDescent="0.25">
      <c r="A6" s="58"/>
      <c r="B6" s="10" t="s">
        <v>3</v>
      </c>
      <c r="C6" s="10" t="s">
        <v>125</v>
      </c>
      <c r="D6" s="121" t="s">
        <v>140</v>
      </c>
      <c r="E6" s="121" t="s">
        <v>138</v>
      </c>
      <c r="F6" s="111" t="s">
        <v>141</v>
      </c>
      <c r="G6" s="121" t="s">
        <v>124</v>
      </c>
      <c r="H6" s="121" t="s">
        <v>142</v>
      </c>
      <c r="I6" s="121" t="s">
        <v>123</v>
      </c>
      <c r="J6" s="111" t="s">
        <v>122</v>
      </c>
      <c r="K6" s="121" t="s">
        <v>139</v>
      </c>
      <c r="L6" s="37" t="s">
        <v>6</v>
      </c>
    </row>
    <row r="7" spans="1:12" x14ac:dyDescent="0.25">
      <c r="A7" s="31">
        <v>1</v>
      </c>
      <c r="B7" s="112" t="s">
        <v>7</v>
      </c>
      <c r="C7" s="70">
        <v>0</v>
      </c>
      <c r="D7" s="76"/>
      <c r="E7" s="76"/>
      <c r="F7" s="76"/>
      <c r="G7" s="76"/>
      <c r="H7" s="76"/>
      <c r="I7" s="76"/>
      <c r="J7" s="76"/>
      <c r="K7" s="76"/>
      <c r="L7" s="76">
        <f t="shared" ref="L7:L26" si="0">+C7+D7+E7+F7+G7+H7+I7+K7</f>
        <v>0</v>
      </c>
    </row>
    <row r="8" spans="1:12" x14ac:dyDescent="0.25">
      <c r="A8" s="31">
        <v>2</v>
      </c>
      <c r="B8" s="125" t="s">
        <v>8</v>
      </c>
      <c r="C8" s="122">
        <v>4</v>
      </c>
      <c r="D8" s="88"/>
      <c r="E8" s="88"/>
      <c r="F8" s="88"/>
      <c r="G8" s="88"/>
      <c r="H8" s="88"/>
      <c r="I8" s="88"/>
      <c r="J8" s="88"/>
      <c r="K8" s="88"/>
      <c r="L8" s="88">
        <f t="shared" si="0"/>
        <v>4</v>
      </c>
    </row>
    <row r="9" spans="1:12" x14ac:dyDescent="0.25">
      <c r="A9" s="31">
        <v>3</v>
      </c>
      <c r="B9" s="112" t="s">
        <v>9</v>
      </c>
      <c r="C9" s="123">
        <v>1</v>
      </c>
      <c r="D9" s="76"/>
      <c r="E9" s="89"/>
      <c r="F9" s="89"/>
      <c r="G9" s="76"/>
      <c r="H9" s="89"/>
      <c r="I9" s="89"/>
      <c r="J9" s="76"/>
      <c r="K9" s="89"/>
      <c r="L9" s="89">
        <f t="shared" si="0"/>
        <v>1</v>
      </c>
    </row>
    <row r="10" spans="1:12" x14ac:dyDescent="0.25">
      <c r="A10" s="31">
        <v>4</v>
      </c>
      <c r="B10" s="125" t="s">
        <v>10</v>
      </c>
      <c r="C10" s="122">
        <v>0</v>
      </c>
      <c r="D10" s="88"/>
      <c r="E10" s="88"/>
      <c r="F10" s="88"/>
      <c r="G10" s="88"/>
      <c r="H10" s="88"/>
      <c r="I10" s="88"/>
      <c r="J10" s="88"/>
      <c r="K10" s="88"/>
      <c r="L10" s="88">
        <f t="shared" si="0"/>
        <v>0</v>
      </c>
    </row>
    <row r="11" spans="1:12" ht="30" x14ac:dyDescent="0.25">
      <c r="A11" s="31">
        <v>5</v>
      </c>
      <c r="B11" s="112" t="s">
        <v>11</v>
      </c>
      <c r="C11" s="123">
        <v>6</v>
      </c>
      <c r="D11" s="76"/>
      <c r="E11" s="89"/>
      <c r="F11" s="89"/>
      <c r="G11" s="76"/>
      <c r="H11" s="89"/>
      <c r="I11" s="89"/>
      <c r="J11" s="76"/>
      <c r="K11" s="89"/>
      <c r="L11" s="89">
        <f t="shared" si="0"/>
        <v>6</v>
      </c>
    </row>
    <row r="12" spans="1:12" ht="23.25" x14ac:dyDescent="0.25">
      <c r="A12" s="31">
        <v>6</v>
      </c>
      <c r="B12" s="126" t="s">
        <v>12</v>
      </c>
      <c r="C12" s="122">
        <v>98</v>
      </c>
      <c r="D12" s="88">
        <v>2</v>
      </c>
      <c r="E12" s="88"/>
      <c r="F12" s="88"/>
      <c r="G12" s="88"/>
      <c r="H12" s="88"/>
      <c r="I12" s="88"/>
      <c r="J12" s="88"/>
      <c r="K12" s="88">
        <v>3</v>
      </c>
      <c r="L12" s="88">
        <f t="shared" si="0"/>
        <v>103</v>
      </c>
    </row>
    <row r="13" spans="1:12" ht="23.25" x14ac:dyDescent="0.25">
      <c r="A13" s="31">
        <v>7</v>
      </c>
      <c r="B13" s="115" t="s">
        <v>13</v>
      </c>
      <c r="C13" s="123">
        <v>3</v>
      </c>
      <c r="D13" s="76"/>
      <c r="E13" s="89"/>
      <c r="F13" s="89"/>
      <c r="G13" s="76"/>
      <c r="H13" s="89"/>
      <c r="I13" s="89"/>
      <c r="J13" s="76"/>
      <c r="K13" s="89"/>
      <c r="L13" s="89">
        <f t="shared" si="0"/>
        <v>3</v>
      </c>
    </row>
    <row r="14" spans="1:12" x14ac:dyDescent="0.25">
      <c r="A14" s="31">
        <v>8</v>
      </c>
      <c r="B14" s="125" t="s">
        <v>14</v>
      </c>
      <c r="C14" s="122">
        <v>0</v>
      </c>
      <c r="D14" s="88"/>
      <c r="E14" s="88"/>
      <c r="F14" s="88"/>
      <c r="G14" s="88"/>
      <c r="H14" s="88"/>
      <c r="I14" s="88"/>
      <c r="J14" s="88"/>
      <c r="K14" s="88"/>
      <c r="L14" s="88">
        <f t="shared" si="0"/>
        <v>0</v>
      </c>
    </row>
    <row r="15" spans="1:12" x14ac:dyDescent="0.25">
      <c r="A15" s="31">
        <v>9</v>
      </c>
      <c r="B15" s="112" t="s">
        <v>15</v>
      </c>
      <c r="C15" s="123">
        <v>16</v>
      </c>
      <c r="D15" s="76"/>
      <c r="E15" s="89"/>
      <c r="F15" s="89"/>
      <c r="G15" s="76"/>
      <c r="H15" s="89"/>
      <c r="I15" s="89"/>
      <c r="J15" s="76"/>
      <c r="K15" s="89"/>
      <c r="L15" s="89">
        <f t="shared" si="0"/>
        <v>16</v>
      </c>
    </row>
    <row r="16" spans="1:12" ht="30" x14ac:dyDescent="0.25">
      <c r="A16" s="31">
        <v>10</v>
      </c>
      <c r="B16" s="125" t="s">
        <v>16</v>
      </c>
      <c r="C16" s="109">
        <v>98</v>
      </c>
      <c r="D16" s="88"/>
      <c r="E16" s="78"/>
      <c r="F16" s="78"/>
      <c r="G16" s="88"/>
      <c r="H16" s="78"/>
      <c r="I16" s="78"/>
      <c r="J16" s="88"/>
      <c r="K16" s="78"/>
      <c r="L16" s="78">
        <f t="shared" si="0"/>
        <v>98</v>
      </c>
    </row>
    <row r="17" spans="1:12" ht="30" x14ac:dyDescent="0.25">
      <c r="A17" s="31">
        <v>11</v>
      </c>
      <c r="B17" s="112" t="s">
        <v>17</v>
      </c>
      <c r="C17" s="124">
        <v>34</v>
      </c>
      <c r="D17" s="76"/>
      <c r="E17" s="90"/>
      <c r="F17" s="90"/>
      <c r="G17" s="76"/>
      <c r="H17" s="90"/>
      <c r="I17" s="90"/>
      <c r="J17" s="76"/>
      <c r="K17" s="90"/>
      <c r="L17" s="90">
        <f t="shared" si="0"/>
        <v>34</v>
      </c>
    </row>
    <row r="18" spans="1:12" ht="30" x14ac:dyDescent="0.25">
      <c r="A18" s="31">
        <v>12</v>
      </c>
      <c r="B18" s="125" t="s">
        <v>18</v>
      </c>
      <c r="C18" s="107">
        <v>3</v>
      </c>
      <c r="D18" s="88"/>
      <c r="E18" s="75"/>
      <c r="F18" s="75"/>
      <c r="G18" s="88"/>
      <c r="H18" s="75"/>
      <c r="I18" s="75"/>
      <c r="J18" s="88"/>
      <c r="K18" s="75"/>
      <c r="L18" s="75">
        <f t="shared" si="0"/>
        <v>3</v>
      </c>
    </row>
    <row r="19" spans="1:12" x14ac:dyDescent="0.25">
      <c r="A19" s="31">
        <v>13</v>
      </c>
      <c r="B19" s="112" t="s">
        <v>19</v>
      </c>
      <c r="C19" s="110">
        <v>78</v>
      </c>
      <c r="D19" s="76"/>
      <c r="E19" s="42"/>
      <c r="F19" s="42"/>
      <c r="G19" s="76"/>
      <c r="H19" s="42"/>
      <c r="I19" s="42"/>
      <c r="J19" s="76"/>
      <c r="K19" s="42"/>
      <c r="L19" s="42">
        <f t="shared" si="0"/>
        <v>78</v>
      </c>
    </row>
    <row r="20" spans="1:12" x14ac:dyDescent="0.25">
      <c r="A20" s="31">
        <v>14</v>
      </c>
      <c r="B20" s="125" t="s">
        <v>20</v>
      </c>
      <c r="C20" s="107">
        <v>18</v>
      </c>
      <c r="D20" s="88"/>
      <c r="E20" s="75"/>
      <c r="F20" s="75"/>
      <c r="G20" s="88"/>
      <c r="H20" s="75"/>
      <c r="I20" s="75"/>
      <c r="J20" s="88"/>
      <c r="K20" s="75"/>
      <c r="L20" s="75">
        <f t="shared" si="0"/>
        <v>18</v>
      </c>
    </row>
    <row r="21" spans="1:12" x14ac:dyDescent="0.25">
      <c r="A21" s="31">
        <v>15</v>
      </c>
      <c r="B21" s="112" t="s">
        <v>21</v>
      </c>
      <c r="C21" s="70">
        <v>10</v>
      </c>
      <c r="D21" s="76"/>
      <c r="E21" s="76"/>
      <c r="F21" s="76"/>
      <c r="G21" s="76"/>
      <c r="H21" s="76"/>
      <c r="I21" s="76"/>
      <c r="J21" s="76"/>
      <c r="K21" s="76"/>
      <c r="L21" s="76">
        <f t="shared" si="0"/>
        <v>10</v>
      </c>
    </row>
    <row r="22" spans="1:12" x14ac:dyDescent="0.25">
      <c r="A22" s="31">
        <v>16</v>
      </c>
      <c r="B22" s="125" t="s">
        <v>22</v>
      </c>
      <c r="C22" s="109">
        <v>14</v>
      </c>
      <c r="D22" s="88"/>
      <c r="E22" s="78"/>
      <c r="F22" s="78"/>
      <c r="G22" s="88"/>
      <c r="H22" s="78"/>
      <c r="I22" s="78"/>
      <c r="J22" s="88"/>
      <c r="K22" s="78"/>
      <c r="L22" s="78">
        <f t="shared" si="0"/>
        <v>14</v>
      </c>
    </row>
    <row r="23" spans="1:12" x14ac:dyDescent="0.25">
      <c r="A23" s="31">
        <v>17</v>
      </c>
      <c r="B23" s="112" t="s">
        <v>23</v>
      </c>
      <c r="C23" s="110">
        <v>10</v>
      </c>
      <c r="D23" s="76"/>
      <c r="E23" s="42"/>
      <c r="F23" s="42"/>
      <c r="G23" s="76"/>
      <c r="H23" s="42"/>
      <c r="I23" s="42"/>
      <c r="J23" s="76"/>
      <c r="K23" s="42"/>
      <c r="L23" s="42">
        <f t="shared" si="0"/>
        <v>10</v>
      </c>
    </row>
    <row r="24" spans="1:12" x14ac:dyDescent="0.25">
      <c r="A24" s="31">
        <v>18</v>
      </c>
      <c r="B24" s="125" t="s">
        <v>24</v>
      </c>
      <c r="C24" s="109">
        <v>12</v>
      </c>
      <c r="D24" s="88"/>
      <c r="E24" s="78"/>
      <c r="F24" s="78"/>
      <c r="G24" s="88"/>
      <c r="H24" s="78"/>
      <c r="I24" s="78"/>
      <c r="J24" s="88"/>
      <c r="K24" s="78"/>
      <c r="L24" s="78">
        <f t="shared" si="0"/>
        <v>12</v>
      </c>
    </row>
    <row r="25" spans="1:12" x14ac:dyDescent="0.25">
      <c r="A25" s="31">
        <v>19</v>
      </c>
      <c r="B25" s="112" t="s">
        <v>25</v>
      </c>
      <c r="C25" s="70">
        <v>8</v>
      </c>
      <c r="D25" s="76"/>
      <c r="E25" s="76"/>
      <c r="F25" s="76"/>
      <c r="G25" s="76"/>
      <c r="H25" s="76"/>
      <c r="I25" s="76"/>
      <c r="J25" s="76"/>
      <c r="K25" s="76"/>
      <c r="L25" s="76">
        <f t="shared" si="0"/>
        <v>8</v>
      </c>
    </row>
    <row r="26" spans="1:12" ht="15.75" thickBot="1" x14ac:dyDescent="0.3">
      <c r="A26" s="191">
        <v>20</v>
      </c>
      <c r="B26" s="270" t="s">
        <v>26</v>
      </c>
      <c r="C26" s="264">
        <v>21</v>
      </c>
      <c r="D26" s="263"/>
      <c r="E26" s="255"/>
      <c r="F26" s="255"/>
      <c r="G26" s="263"/>
      <c r="H26" s="255"/>
      <c r="I26" s="255"/>
      <c r="J26" s="263"/>
      <c r="K26" s="255"/>
      <c r="L26" s="255">
        <f t="shared" si="0"/>
        <v>21</v>
      </c>
    </row>
    <row r="27" spans="1:12" ht="15.75" thickBot="1" x14ac:dyDescent="0.3">
      <c r="A27" s="271"/>
      <c r="B27" s="272" t="s">
        <v>59</v>
      </c>
      <c r="C27" s="269">
        <f>SUM(C7:C26)</f>
        <v>434</v>
      </c>
      <c r="D27" s="251">
        <f>SUM(D7:D26)</f>
        <v>2</v>
      </c>
      <c r="E27" s="251"/>
      <c r="F27" s="251"/>
      <c r="G27" s="375"/>
      <c r="H27" s="376"/>
      <c r="I27" s="251"/>
      <c r="J27" s="251"/>
      <c r="K27" s="251">
        <f>SUM(K7:K26)</f>
        <v>3</v>
      </c>
      <c r="L27" s="241">
        <f>K27+D27+C27</f>
        <v>439</v>
      </c>
    </row>
  </sheetData>
  <mergeCells count="5">
    <mergeCell ref="A1:K1"/>
    <mergeCell ref="A2:K2"/>
    <mergeCell ref="A3:K3"/>
    <mergeCell ref="A4:K4"/>
    <mergeCell ref="G27:H27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opLeftCell="A10" workbookViewId="0">
      <selection activeCell="J38" sqref="J38"/>
    </sheetView>
  </sheetViews>
  <sheetFormatPr baseColWidth="10" defaultRowHeight="15" x14ac:dyDescent="0.25"/>
  <cols>
    <col min="1" max="1" width="3.140625" customWidth="1"/>
    <col min="2" max="2" width="32.7109375" customWidth="1"/>
    <col min="3" max="3" width="7.5703125" customWidth="1"/>
    <col min="4" max="4" width="7.85546875" customWidth="1"/>
    <col min="5" max="5" width="6.42578125" customWidth="1"/>
    <col min="6" max="6" width="6.7109375" customWidth="1"/>
    <col min="7" max="7" width="7.28515625" customWidth="1"/>
    <col min="8" max="8" width="7.7109375" customWidth="1"/>
    <col min="9" max="9" width="6.7109375" customWidth="1"/>
    <col min="10" max="10" width="7.7109375" customWidth="1"/>
    <col min="11" max="11" width="38.140625" bestFit="1" customWidth="1"/>
    <col min="12" max="12" width="7.7109375" customWidth="1"/>
    <col min="13" max="13" width="7.85546875" customWidth="1"/>
  </cols>
  <sheetData>
    <row r="1" spans="1:12" x14ac:dyDescent="0.25">
      <c r="A1" s="356" t="s">
        <v>30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</row>
    <row r="2" spans="1:12" x14ac:dyDescent="0.25">
      <c r="A2" s="356" t="s">
        <v>1</v>
      </c>
      <c r="B2" s="356"/>
      <c r="C2" s="356"/>
      <c r="D2" s="356"/>
      <c r="E2" s="356"/>
      <c r="F2" s="356"/>
      <c r="G2" s="356"/>
      <c r="H2" s="356"/>
      <c r="I2" s="356"/>
      <c r="J2" s="356"/>
      <c r="K2" s="356"/>
      <c r="L2" s="356"/>
    </row>
    <row r="3" spans="1:12" x14ac:dyDescent="0.25">
      <c r="A3" s="356" t="s">
        <v>45</v>
      </c>
      <c r="B3" s="356"/>
      <c r="C3" s="356"/>
      <c r="D3" s="356"/>
      <c r="E3" s="356"/>
      <c r="F3" s="356"/>
      <c r="G3" s="356"/>
      <c r="H3" s="356"/>
      <c r="I3" s="356"/>
      <c r="J3" s="356"/>
      <c r="K3" s="356"/>
      <c r="L3" s="356"/>
    </row>
    <row r="4" spans="1:12" x14ac:dyDescent="0.25">
      <c r="A4" s="356" t="s">
        <v>60</v>
      </c>
      <c r="B4" s="356"/>
      <c r="C4" s="356"/>
      <c r="D4" s="356"/>
      <c r="E4" s="356"/>
      <c r="F4" s="356"/>
      <c r="G4" s="356"/>
      <c r="H4" s="356"/>
      <c r="I4" s="356"/>
      <c r="J4" s="356"/>
      <c r="K4" s="356"/>
      <c r="L4" s="356"/>
    </row>
    <row r="5" spans="1:12" x14ac:dyDescent="0.25">
      <c r="A5" s="32"/>
    </row>
    <row r="6" spans="1:12" ht="70.5" customHeight="1" x14ac:dyDescent="0.25">
      <c r="A6" s="2"/>
      <c r="B6" s="83" t="s">
        <v>34</v>
      </c>
      <c r="C6" s="111" t="s">
        <v>61</v>
      </c>
      <c r="D6" s="111" t="s">
        <v>62</v>
      </c>
      <c r="E6" s="111" t="s">
        <v>63</v>
      </c>
      <c r="F6" s="111" t="s">
        <v>64</v>
      </c>
      <c r="G6" s="111" t="s">
        <v>65</v>
      </c>
      <c r="H6" s="111" t="s">
        <v>66</v>
      </c>
      <c r="I6" s="111" t="s">
        <v>67</v>
      </c>
      <c r="J6" s="111" t="s">
        <v>68</v>
      </c>
      <c r="K6" s="86" t="s">
        <v>69</v>
      </c>
      <c r="L6" s="87" t="s">
        <v>6</v>
      </c>
    </row>
    <row r="7" spans="1:12" x14ac:dyDescent="0.25">
      <c r="A7" s="29">
        <v>1</v>
      </c>
      <c r="B7" s="112" t="s">
        <v>37</v>
      </c>
      <c r="C7" s="30"/>
      <c r="D7" s="30"/>
      <c r="E7" s="30"/>
      <c r="F7" s="30"/>
      <c r="G7" s="30"/>
      <c r="H7" s="30"/>
      <c r="I7" s="30"/>
      <c r="J7" s="30"/>
      <c r="K7" s="30"/>
      <c r="L7" s="19">
        <f>+C7+D7+E7+F7+G7+H7+I7+J7</f>
        <v>0</v>
      </c>
    </row>
    <row r="8" spans="1:12" x14ac:dyDescent="0.25">
      <c r="A8" s="22">
        <v>2</v>
      </c>
      <c r="B8" s="113" t="s">
        <v>8</v>
      </c>
      <c r="C8" s="15"/>
      <c r="D8" s="15"/>
      <c r="E8" s="15"/>
      <c r="F8" s="15"/>
      <c r="G8" s="15"/>
      <c r="H8" s="15"/>
      <c r="I8" s="15"/>
      <c r="J8" s="15"/>
      <c r="K8" s="15"/>
      <c r="L8" s="5">
        <f t="shared" ref="L8:L10" si="0">+C8+D8+E8+F8+G8+H8+I8+J8</f>
        <v>0</v>
      </c>
    </row>
    <row r="9" spans="1:12" x14ac:dyDescent="0.25">
      <c r="A9" s="29">
        <v>3</v>
      </c>
      <c r="B9" s="112" t="s">
        <v>9</v>
      </c>
      <c r="C9" s="30"/>
      <c r="D9" s="30"/>
      <c r="E9" s="30"/>
      <c r="F9" s="30"/>
      <c r="G9" s="30"/>
      <c r="H9" s="30"/>
      <c r="I9" s="30"/>
      <c r="J9" s="30"/>
      <c r="K9" s="30"/>
      <c r="L9" s="19">
        <f t="shared" si="0"/>
        <v>0</v>
      </c>
    </row>
    <row r="10" spans="1:12" x14ac:dyDescent="0.25">
      <c r="A10" s="22">
        <v>4</v>
      </c>
      <c r="B10" s="113" t="s">
        <v>70</v>
      </c>
      <c r="C10" s="15"/>
      <c r="D10" s="15"/>
      <c r="E10" s="15"/>
      <c r="F10" s="15"/>
      <c r="G10" s="15"/>
      <c r="H10" s="15"/>
      <c r="I10" s="15"/>
      <c r="J10" s="15"/>
      <c r="K10" s="15"/>
      <c r="L10" s="5">
        <f t="shared" si="0"/>
        <v>0</v>
      </c>
    </row>
    <row r="11" spans="1:12" ht="30" x14ac:dyDescent="0.25">
      <c r="A11" s="29">
        <v>5</v>
      </c>
      <c r="B11" s="46" t="s">
        <v>11</v>
      </c>
      <c r="C11" s="30"/>
      <c r="D11" s="30"/>
      <c r="E11" s="30"/>
      <c r="F11" s="30"/>
      <c r="G11" s="30">
        <v>1</v>
      </c>
      <c r="H11" s="30">
        <v>1</v>
      </c>
      <c r="I11" s="30"/>
      <c r="J11" s="30"/>
      <c r="K11" s="33" t="s">
        <v>71</v>
      </c>
      <c r="L11" s="30">
        <v>2</v>
      </c>
    </row>
    <row r="12" spans="1:12" ht="22.5" x14ac:dyDescent="0.25">
      <c r="A12" s="34">
        <v>6</v>
      </c>
      <c r="B12" s="114" t="s">
        <v>12</v>
      </c>
      <c r="C12" s="15"/>
      <c r="D12" s="15"/>
      <c r="E12" s="15"/>
      <c r="F12" s="15">
        <v>2</v>
      </c>
      <c r="G12" s="15">
        <v>1</v>
      </c>
      <c r="H12" s="15"/>
      <c r="I12" s="15"/>
      <c r="J12" s="15"/>
      <c r="K12" s="35" t="s">
        <v>71</v>
      </c>
      <c r="L12" s="5">
        <f>+C12+D12+E12+F12+G12+H12+I12+J12</f>
        <v>3</v>
      </c>
    </row>
    <row r="13" spans="1:12" ht="23.25" x14ac:dyDescent="0.25">
      <c r="A13" s="29">
        <v>7</v>
      </c>
      <c r="B13" s="115" t="s">
        <v>80</v>
      </c>
      <c r="C13" s="30"/>
      <c r="D13" s="30"/>
      <c r="E13" s="30"/>
      <c r="F13" s="30"/>
      <c r="G13" s="30"/>
      <c r="H13" s="30"/>
      <c r="I13" s="30"/>
      <c r="J13" s="30"/>
      <c r="K13" s="33"/>
      <c r="L13" s="19">
        <f t="shared" ref="L13:L17" si="1">+C13+D13+E13+F13+G13+H13+I13+J13</f>
        <v>0</v>
      </c>
    </row>
    <row r="14" spans="1:12" x14ac:dyDescent="0.25">
      <c r="A14" s="22">
        <v>8</v>
      </c>
      <c r="B14" s="113" t="s">
        <v>14</v>
      </c>
      <c r="C14" s="15"/>
      <c r="D14" s="15"/>
      <c r="E14" s="15"/>
      <c r="F14" s="15"/>
      <c r="G14" s="15"/>
      <c r="H14" s="15"/>
      <c r="I14" s="15"/>
      <c r="J14" s="15"/>
      <c r="K14" s="35"/>
      <c r="L14" s="5">
        <f t="shared" si="1"/>
        <v>0</v>
      </c>
    </row>
    <row r="15" spans="1:12" x14ac:dyDescent="0.25">
      <c r="A15" s="29">
        <v>9</v>
      </c>
      <c r="B15" s="116" t="s">
        <v>15</v>
      </c>
      <c r="C15" s="30"/>
      <c r="D15" s="30"/>
      <c r="E15" s="30"/>
      <c r="F15" s="30"/>
      <c r="G15" s="30"/>
      <c r="H15" s="30"/>
      <c r="I15" s="30"/>
      <c r="J15" s="30">
        <v>2</v>
      </c>
      <c r="K15" s="33" t="s">
        <v>72</v>
      </c>
      <c r="L15" s="19">
        <f t="shared" si="1"/>
        <v>2</v>
      </c>
    </row>
    <row r="16" spans="1:12" ht="34.5" customHeight="1" x14ac:dyDescent="0.25">
      <c r="A16" s="22">
        <v>10</v>
      </c>
      <c r="B16" s="117" t="s">
        <v>16</v>
      </c>
      <c r="C16" s="15"/>
      <c r="D16" s="15"/>
      <c r="E16" s="15"/>
      <c r="F16" s="15"/>
      <c r="G16" s="15"/>
      <c r="H16" s="15"/>
      <c r="I16" s="15">
        <v>1</v>
      </c>
      <c r="J16" s="15"/>
      <c r="K16" s="35" t="s">
        <v>71</v>
      </c>
      <c r="L16" s="5">
        <f t="shared" si="1"/>
        <v>1</v>
      </c>
    </row>
    <row r="17" spans="1:12" ht="30" x14ac:dyDescent="0.25">
      <c r="A17" s="29">
        <v>11</v>
      </c>
      <c r="B17" s="112" t="s">
        <v>17</v>
      </c>
      <c r="C17" s="30"/>
      <c r="D17" s="30"/>
      <c r="E17" s="30"/>
      <c r="F17" s="30"/>
      <c r="G17" s="30"/>
      <c r="H17" s="30"/>
      <c r="I17" s="30"/>
      <c r="J17" s="30"/>
      <c r="K17" s="33"/>
      <c r="L17" s="19">
        <f t="shared" si="1"/>
        <v>0</v>
      </c>
    </row>
    <row r="18" spans="1:12" x14ac:dyDescent="0.25">
      <c r="A18" s="377">
        <v>12</v>
      </c>
      <c r="B18" s="378" t="s">
        <v>18</v>
      </c>
      <c r="C18" s="15"/>
      <c r="D18" s="15"/>
      <c r="E18" s="15"/>
      <c r="F18" s="15"/>
      <c r="G18" s="15">
        <v>1</v>
      </c>
      <c r="H18" s="15"/>
      <c r="I18" s="15"/>
      <c r="J18" s="15">
        <v>1</v>
      </c>
      <c r="K18" s="35" t="s">
        <v>72</v>
      </c>
      <c r="L18" s="380">
        <f>+C18+D18+E18+F18+G18+J18+C19+E19+G19+I19+J19</f>
        <v>3</v>
      </c>
    </row>
    <row r="19" spans="1:12" x14ac:dyDescent="0.25">
      <c r="A19" s="377"/>
      <c r="B19" s="379"/>
      <c r="C19" s="15"/>
      <c r="D19" s="15"/>
      <c r="E19" s="15"/>
      <c r="F19" s="15"/>
      <c r="G19" s="15"/>
      <c r="H19" s="15"/>
      <c r="I19" s="15"/>
      <c r="J19" s="15">
        <v>1</v>
      </c>
      <c r="K19" s="35" t="s">
        <v>73</v>
      </c>
      <c r="L19" s="380"/>
    </row>
    <row r="20" spans="1:12" x14ac:dyDescent="0.25">
      <c r="A20" s="29">
        <v>13</v>
      </c>
      <c r="B20" s="118" t="s">
        <v>19</v>
      </c>
      <c r="C20" s="30">
        <v>4</v>
      </c>
      <c r="D20" s="30">
        <v>3</v>
      </c>
      <c r="E20" s="30"/>
      <c r="F20" s="30">
        <v>11</v>
      </c>
      <c r="G20" s="30">
        <v>8</v>
      </c>
      <c r="H20" s="30"/>
      <c r="I20" s="30"/>
      <c r="J20" s="30">
        <v>3</v>
      </c>
      <c r="K20" s="33" t="s">
        <v>72</v>
      </c>
      <c r="L20" s="19">
        <f t="shared" ref="L20" si="2">+C20+D20+E20+F20+G20+H20+I20+J20</f>
        <v>29</v>
      </c>
    </row>
    <row r="21" spans="1:12" x14ac:dyDescent="0.25">
      <c r="A21" s="377">
        <v>14</v>
      </c>
      <c r="B21" s="378" t="s">
        <v>20</v>
      </c>
      <c r="C21" s="15"/>
      <c r="D21" s="15">
        <v>1</v>
      </c>
      <c r="E21" s="15"/>
      <c r="F21" s="15">
        <v>1</v>
      </c>
      <c r="G21" s="15">
        <v>2</v>
      </c>
      <c r="H21" s="15"/>
      <c r="I21" s="15"/>
      <c r="J21" s="15"/>
      <c r="K21" s="35" t="s">
        <v>72</v>
      </c>
      <c r="L21" s="380">
        <f>+C21+D21+E21+F21+G21+H21+I21+J21+C22+D22+E22+F22+G22+H22+I22+J22</f>
        <v>6</v>
      </c>
    </row>
    <row r="22" spans="1:12" x14ac:dyDescent="0.25">
      <c r="A22" s="377"/>
      <c r="B22" s="379"/>
      <c r="C22" s="15">
        <v>1</v>
      </c>
      <c r="D22" s="15"/>
      <c r="E22" s="15"/>
      <c r="F22" s="15"/>
      <c r="G22" s="15">
        <v>1</v>
      </c>
      <c r="H22" s="15"/>
      <c r="I22" s="15"/>
      <c r="J22" s="15"/>
      <c r="K22" s="35" t="s">
        <v>73</v>
      </c>
      <c r="L22" s="380"/>
    </row>
    <row r="23" spans="1:12" x14ac:dyDescent="0.25">
      <c r="A23" s="381">
        <v>15</v>
      </c>
      <c r="B23" s="382" t="s">
        <v>21</v>
      </c>
      <c r="C23" s="30"/>
      <c r="D23" s="30"/>
      <c r="E23" s="30"/>
      <c r="F23" s="30">
        <v>1</v>
      </c>
      <c r="G23" s="30"/>
      <c r="H23" s="30"/>
      <c r="I23" s="30"/>
      <c r="J23" s="30"/>
      <c r="K23" s="33" t="s">
        <v>74</v>
      </c>
      <c r="L23" s="384">
        <f>+C23+D23+E23+F23+G23+H23+I23+J23+C24+D24+E24+F24+G24+H24+I24+J24</f>
        <v>6</v>
      </c>
    </row>
    <row r="24" spans="1:12" x14ac:dyDescent="0.25">
      <c r="A24" s="381"/>
      <c r="B24" s="383"/>
      <c r="C24" s="30"/>
      <c r="D24" s="30"/>
      <c r="E24" s="30"/>
      <c r="F24" s="30"/>
      <c r="G24" s="30">
        <v>2</v>
      </c>
      <c r="H24" s="30"/>
      <c r="I24" s="30"/>
      <c r="J24" s="30">
        <v>3</v>
      </c>
      <c r="K24" s="33" t="s">
        <v>73</v>
      </c>
      <c r="L24" s="384"/>
    </row>
    <row r="25" spans="1:12" x14ac:dyDescent="0.25">
      <c r="A25" s="22">
        <v>16</v>
      </c>
      <c r="B25" s="119" t="s">
        <v>22</v>
      </c>
      <c r="C25" s="15"/>
      <c r="D25" s="15"/>
      <c r="E25" s="15"/>
      <c r="F25" s="15">
        <v>1</v>
      </c>
      <c r="G25" s="15"/>
      <c r="H25" s="15"/>
      <c r="I25" s="15"/>
      <c r="J25" s="15"/>
      <c r="K25" s="35" t="s">
        <v>73</v>
      </c>
      <c r="L25" s="5">
        <f t="shared" ref="L25" si="3">+C25+D25+E25+F25+G25+H25+I25+J25</f>
        <v>1</v>
      </c>
    </row>
    <row r="26" spans="1:12" x14ac:dyDescent="0.25">
      <c r="A26" s="381">
        <v>17</v>
      </c>
      <c r="B26" s="382" t="s">
        <v>23</v>
      </c>
      <c r="C26" s="30"/>
      <c r="D26" s="30"/>
      <c r="E26" s="30">
        <v>1</v>
      </c>
      <c r="F26" s="30">
        <v>1</v>
      </c>
      <c r="G26" s="30"/>
      <c r="H26" s="30"/>
      <c r="I26" s="30">
        <v>1</v>
      </c>
      <c r="J26" s="30"/>
      <c r="K26" s="33" t="s">
        <v>75</v>
      </c>
      <c r="L26" s="384">
        <f>+C26+D26+E26+F26+G26+H26+I26+J26+C27+D27+E27+F27+G27+H27+I27+J27</f>
        <v>5</v>
      </c>
    </row>
    <row r="27" spans="1:12" x14ac:dyDescent="0.25">
      <c r="A27" s="381"/>
      <c r="B27" s="383"/>
      <c r="C27" s="30"/>
      <c r="D27" s="30"/>
      <c r="E27" s="30"/>
      <c r="F27" s="30"/>
      <c r="G27" s="30">
        <v>2</v>
      </c>
      <c r="H27" s="30"/>
      <c r="I27" s="30"/>
      <c r="J27" s="30"/>
      <c r="K27" s="33" t="s">
        <v>76</v>
      </c>
      <c r="L27" s="384"/>
    </row>
    <row r="28" spans="1:12" x14ac:dyDescent="0.25">
      <c r="A28" s="377">
        <v>18</v>
      </c>
      <c r="B28" s="378" t="s">
        <v>24</v>
      </c>
      <c r="C28" s="15">
        <v>1</v>
      </c>
      <c r="D28" s="15">
        <v>1</v>
      </c>
      <c r="E28" s="15"/>
      <c r="F28" s="15">
        <v>1</v>
      </c>
      <c r="G28" s="15">
        <v>1</v>
      </c>
      <c r="H28" s="15"/>
      <c r="I28" s="15">
        <v>1</v>
      </c>
      <c r="J28" s="15"/>
      <c r="K28" s="35" t="s">
        <v>77</v>
      </c>
      <c r="L28" s="380">
        <f>+C28+D28+E28+F28+G28+H28+I28+J28+C29+D29+E29+F29+G29+H29+I29+J29</f>
        <v>6</v>
      </c>
    </row>
    <row r="29" spans="1:12" x14ac:dyDescent="0.25">
      <c r="A29" s="377"/>
      <c r="B29" s="379"/>
      <c r="C29" s="14"/>
      <c r="D29" s="14"/>
      <c r="E29" s="14"/>
      <c r="F29" s="15">
        <v>1</v>
      </c>
      <c r="G29" s="15"/>
      <c r="H29" s="15"/>
      <c r="I29" s="15"/>
      <c r="J29" s="15"/>
      <c r="K29" s="35" t="s">
        <v>78</v>
      </c>
      <c r="L29" s="380"/>
    </row>
    <row r="30" spans="1:12" x14ac:dyDescent="0.25">
      <c r="A30" s="381">
        <v>19</v>
      </c>
      <c r="B30" s="382" t="s">
        <v>25</v>
      </c>
      <c r="C30" s="36">
        <v>1</v>
      </c>
      <c r="D30" s="36"/>
      <c r="E30" s="36"/>
      <c r="F30" s="30">
        <v>2</v>
      </c>
      <c r="G30" s="30"/>
      <c r="H30" s="30">
        <v>1</v>
      </c>
      <c r="I30" s="30"/>
      <c r="J30" s="30"/>
      <c r="K30" s="33" t="s">
        <v>77</v>
      </c>
      <c r="L30" s="384">
        <f>+C30+D30+E30+F30+G30+H30+I30+J30+C31+D31+E31+F31+G31+H31+I31+J31+C32+D32+E32+F32+G32+H32+I32+J32</f>
        <v>7</v>
      </c>
    </row>
    <row r="31" spans="1:12" x14ac:dyDescent="0.25">
      <c r="A31" s="381"/>
      <c r="B31" s="385"/>
      <c r="C31" s="36"/>
      <c r="D31" s="36"/>
      <c r="E31" s="36"/>
      <c r="F31" s="30"/>
      <c r="G31" s="30">
        <v>2</v>
      </c>
      <c r="H31" s="30"/>
      <c r="I31" s="30"/>
      <c r="J31" s="30"/>
      <c r="K31" s="33" t="s">
        <v>72</v>
      </c>
      <c r="L31" s="384"/>
    </row>
    <row r="32" spans="1:12" x14ac:dyDescent="0.25">
      <c r="A32" s="381"/>
      <c r="B32" s="383"/>
      <c r="C32" s="36"/>
      <c r="D32" s="36"/>
      <c r="E32" s="36"/>
      <c r="F32" s="30">
        <v>1</v>
      </c>
      <c r="G32" s="30"/>
      <c r="H32" s="30"/>
      <c r="I32" s="30"/>
      <c r="J32" s="30"/>
      <c r="K32" s="33" t="s">
        <v>79</v>
      </c>
      <c r="L32" s="384"/>
    </row>
    <row r="33" spans="1:12" ht="15.75" thickBot="1" x14ac:dyDescent="0.3">
      <c r="A33" s="267">
        <v>20</v>
      </c>
      <c r="B33" s="119" t="s">
        <v>26</v>
      </c>
      <c r="C33" s="254"/>
      <c r="D33" s="213">
        <v>1</v>
      </c>
      <c r="E33" s="254"/>
      <c r="F33" s="213">
        <v>6</v>
      </c>
      <c r="G33" s="213">
        <v>1</v>
      </c>
      <c r="H33" s="254"/>
      <c r="I33" s="254"/>
      <c r="J33" s="213">
        <v>2</v>
      </c>
      <c r="K33" s="268" t="s">
        <v>77</v>
      </c>
      <c r="L33" s="213">
        <f>+C33+D33+E33+F33+G33+H33+I33+J33</f>
        <v>10</v>
      </c>
    </row>
    <row r="34" spans="1:12" ht="15.75" thickBot="1" x14ac:dyDescent="0.3">
      <c r="A34" s="386" t="s">
        <v>6</v>
      </c>
      <c r="B34" s="376"/>
      <c r="C34" s="251">
        <f t="shared" ref="C34:J34" si="4">SUM(C7:C33)</f>
        <v>7</v>
      </c>
      <c r="D34" s="251">
        <f t="shared" si="4"/>
        <v>6</v>
      </c>
      <c r="E34" s="251">
        <f t="shared" si="4"/>
        <v>1</v>
      </c>
      <c r="F34" s="251">
        <f t="shared" si="4"/>
        <v>28</v>
      </c>
      <c r="G34" s="251">
        <f t="shared" si="4"/>
        <v>22</v>
      </c>
      <c r="H34" s="251">
        <f t="shared" si="4"/>
        <v>2</v>
      </c>
      <c r="I34" s="251">
        <f t="shared" si="4"/>
        <v>3</v>
      </c>
      <c r="J34" s="251">
        <f t="shared" si="4"/>
        <v>12</v>
      </c>
      <c r="K34" s="261"/>
      <c r="L34" s="241">
        <f>SUM(L7:L33)</f>
        <v>81</v>
      </c>
    </row>
    <row r="36" spans="1:12" x14ac:dyDescent="0.25">
      <c r="A36" s="74" t="s">
        <v>129</v>
      </c>
      <c r="B36" s="74"/>
      <c r="C36" s="74"/>
      <c r="D36" s="7"/>
      <c r="E36" s="7"/>
    </row>
    <row r="37" spans="1:12" x14ac:dyDescent="0.25">
      <c r="A37" s="74" t="s">
        <v>130</v>
      </c>
      <c r="B37" s="74"/>
      <c r="C37" s="74"/>
      <c r="D37" s="7"/>
      <c r="E37" s="7"/>
    </row>
  </sheetData>
  <mergeCells count="23">
    <mergeCell ref="A30:A32"/>
    <mergeCell ref="B30:B32"/>
    <mergeCell ref="L30:L32"/>
    <mergeCell ref="A34:B34"/>
    <mergeCell ref="A26:A27"/>
    <mergeCell ref="B26:B27"/>
    <mergeCell ref="L26:L27"/>
    <mergeCell ref="A28:A29"/>
    <mergeCell ref="B28:B29"/>
    <mergeCell ref="L28:L29"/>
    <mergeCell ref="A21:A22"/>
    <mergeCell ref="B21:B22"/>
    <mergeCell ref="L21:L22"/>
    <mergeCell ref="A23:A24"/>
    <mergeCell ref="B23:B24"/>
    <mergeCell ref="L23:L24"/>
    <mergeCell ref="A1:L1"/>
    <mergeCell ref="A2:L2"/>
    <mergeCell ref="A3:L3"/>
    <mergeCell ref="A4:L4"/>
    <mergeCell ref="A18:A19"/>
    <mergeCell ref="B18:B19"/>
    <mergeCell ref="L18:L19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>
      <selection activeCell="J24" sqref="J24"/>
    </sheetView>
  </sheetViews>
  <sheetFormatPr baseColWidth="10" defaultRowHeight="15" x14ac:dyDescent="0.25"/>
  <cols>
    <col min="1" max="1" width="3.7109375" customWidth="1"/>
    <col min="2" max="2" width="32.140625" customWidth="1"/>
    <col min="3" max="3" width="3.85546875" customWidth="1"/>
    <col min="4" max="4" width="6.5703125" customWidth="1"/>
    <col min="5" max="5" width="7" customWidth="1"/>
    <col min="6" max="6" width="5.85546875" customWidth="1"/>
    <col min="7" max="7" width="7.85546875" customWidth="1"/>
    <col min="8" max="8" width="9" customWidth="1"/>
    <col min="9" max="9" width="9.28515625" customWidth="1"/>
    <col min="10" max="10" width="38.140625" bestFit="1" customWidth="1"/>
    <col min="13" max="13" width="44.7109375" customWidth="1"/>
    <col min="14" max="14" width="3.28515625" customWidth="1"/>
  </cols>
  <sheetData>
    <row r="1" spans="1:14" x14ac:dyDescent="0.25">
      <c r="A1" s="356" t="s">
        <v>30</v>
      </c>
      <c r="B1" s="356"/>
      <c r="C1" s="356"/>
      <c r="D1" s="356"/>
      <c r="E1" s="356"/>
      <c r="F1" s="356"/>
      <c r="G1" s="356"/>
      <c r="H1" s="356"/>
      <c r="I1" s="356"/>
      <c r="J1" s="356"/>
    </row>
    <row r="2" spans="1:14" x14ac:dyDescent="0.25">
      <c r="A2" s="356" t="s">
        <v>1</v>
      </c>
      <c r="B2" s="356"/>
      <c r="C2" s="356"/>
      <c r="D2" s="356"/>
      <c r="E2" s="356"/>
      <c r="F2" s="356"/>
      <c r="G2" s="356"/>
      <c r="H2" s="356"/>
      <c r="I2" s="356"/>
      <c r="J2" s="356"/>
    </row>
    <row r="3" spans="1:14" x14ac:dyDescent="0.25">
      <c r="A3" s="356" t="s">
        <v>81</v>
      </c>
      <c r="B3" s="356"/>
      <c r="C3" s="356"/>
      <c r="D3" s="356"/>
      <c r="E3" s="356"/>
      <c r="F3" s="356"/>
      <c r="G3" s="356"/>
      <c r="H3" s="356"/>
      <c r="I3" s="356"/>
      <c r="J3" s="356"/>
    </row>
    <row r="4" spans="1:14" x14ac:dyDescent="0.25">
      <c r="A4" s="356" t="s">
        <v>132</v>
      </c>
      <c r="B4" s="356"/>
      <c r="C4" s="356"/>
      <c r="D4" s="356"/>
      <c r="E4" s="356"/>
      <c r="F4" s="356"/>
      <c r="G4" s="356"/>
      <c r="H4" s="356"/>
      <c r="I4" s="356"/>
      <c r="J4" s="356"/>
    </row>
    <row r="6" spans="1:14" ht="48.75" customHeight="1" x14ac:dyDescent="0.25">
      <c r="A6" s="31"/>
      <c r="B6" s="83" t="s">
        <v>34</v>
      </c>
      <c r="C6" s="259" t="s">
        <v>83</v>
      </c>
      <c r="D6" s="259" t="s">
        <v>84</v>
      </c>
      <c r="E6" s="259" t="s">
        <v>35</v>
      </c>
      <c r="F6" s="259" t="s">
        <v>85</v>
      </c>
      <c r="G6" s="259" t="s">
        <v>86</v>
      </c>
      <c r="H6" s="259" t="s">
        <v>87</v>
      </c>
      <c r="I6" s="259" t="s">
        <v>95</v>
      </c>
      <c r="J6" s="86" t="s">
        <v>69</v>
      </c>
      <c r="K6" s="37" t="s">
        <v>6</v>
      </c>
    </row>
    <row r="7" spans="1:14" x14ac:dyDescent="0.25">
      <c r="A7" s="18">
        <v>1</v>
      </c>
      <c r="B7" s="41" t="s">
        <v>37</v>
      </c>
      <c r="C7" s="19"/>
      <c r="D7" s="19"/>
      <c r="E7" s="19"/>
      <c r="F7" s="19"/>
      <c r="G7" s="19"/>
      <c r="H7" s="19"/>
      <c r="I7" s="19"/>
      <c r="J7" s="19"/>
      <c r="K7" s="19">
        <f>+C7+D7+E7+F7+G7+H7+I7</f>
        <v>0</v>
      </c>
    </row>
    <row r="8" spans="1:14" x14ac:dyDescent="0.25">
      <c r="A8" s="9">
        <v>2</v>
      </c>
      <c r="B8" s="120" t="s">
        <v>88</v>
      </c>
      <c r="C8" s="5"/>
      <c r="D8" s="5"/>
      <c r="E8" s="5"/>
      <c r="F8" s="5"/>
      <c r="G8" s="5"/>
      <c r="H8" s="5"/>
      <c r="I8" s="5"/>
      <c r="J8" s="5"/>
      <c r="K8" s="19">
        <f t="shared" ref="K8:K28" si="0">+C8+D8+E8+F8+G8+H8+I8</f>
        <v>0</v>
      </c>
    </row>
    <row r="9" spans="1:14" x14ac:dyDescent="0.25">
      <c r="A9" s="18">
        <v>3</v>
      </c>
      <c r="B9" s="41" t="s">
        <v>89</v>
      </c>
      <c r="C9" s="19"/>
      <c r="D9" s="19"/>
      <c r="E9" s="19"/>
      <c r="F9" s="19"/>
      <c r="G9" s="19"/>
      <c r="H9" s="19"/>
      <c r="I9" s="19"/>
      <c r="J9" s="19"/>
      <c r="K9" s="19">
        <f t="shared" si="0"/>
        <v>0</v>
      </c>
      <c r="M9" s="388" t="s">
        <v>82</v>
      </c>
      <c r="N9" s="388"/>
    </row>
    <row r="10" spans="1:14" x14ac:dyDescent="0.25">
      <c r="A10" s="9">
        <v>4</v>
      </c>
      <c r="B10" s="120" t="s">
        <v>39</v>
      </c>
      <c r="C10" s="5"/>
      <c r="D10" s="5"/>
      <c r="E10" s="5"/>
      <c r="F10" s="5"/>
      <c r="G10" s="5"/>
      <c r="H10" s="5"/>
      <c r="I10" s="5"/>
      <c r="J10" s="5"/>
      <c r="K10" s="19">
        <f t="shared" si="0"/>
        <v>0</v>
      </c>
      <c r="M10" s="31" t="s">
        <v>96</v>
      </c>
      <c r="N10" s="31">
        <v>3</v>
      </c>
    </row>
    <row r="11" spans="1:14" ht="30" x14ac:dyDescent="0.25">
      <c r="A11" s="18">
        <v>5</v>
      </c>
      <c r="B11" s="41" t="s">
        <v>40</v>
      </c>
      <c r="C11" s="19"/>
      <c r="D11" s="19"/>
      <c r="E11" s="19"/>
      <c r="F11" s="19"/>
      <c r="G11" s="19"/>
      <c r="H11" s="19"/>
      <c r="I11" s="19"/>
      <c r="J11" s="19"/>
      <c r="K11" s="19">
        <f t="shared" si="0"/>
        <v>0</v>
      </c>
      <c r="M11" s="31" t="s">
        <v>97</v>
      </c>
      <c r="N11" s="31">
        <v>3</v>
      </c>
    </row>
    <row r="12" spans="1:14" ht="23.25" x14ac:dyDescent="0.25">
      <c r="A12" s="4">
        <v>6</v>
      </c>
      <c r="B12" s="129" t="s">
        <v>1</v>
      </c>
      <c r="C12" s="5"/>
      <c r="D12" s="5"/>
      <c r="E12" s="5">
        <v>1</v>
      </c>
      <c r="F12" s="5"/>
      <c r="G12" s="5"/>
      <c r="H12" s="5"/>
      <c r="I12" s="5"/>
      <c r="J12" s="38" t="s">
        <v>90</v>
      </c>
      <c r="K12" s="19">
        <f t="shared" si="0"/>
        <v>1</v>
      </c>
      <c r="M12" s="31" t="s">
        <v>98</v>
      </c>
      <c r="N12" s="31">
        <v>1</v>
      </c>
    </row>
    <row r="13" spans="1:14" ht="23.25" x14ac:dyDescent="0.25">
      <c r="A13" s="18">
        <v>7</v>
      </c>
      <c r="B13" s="130" t="s">
        <v>91</v>
      </c>
      <c r="C13" s="19"/>
      <c r="D13" s="19"/>
      <c r="E13" s="19"/>
      <c r="F13" s="19"/>
      <c r="G13" s="19"/>
      <c r="H13" s="19"/>
      <c r="I13" s="19"/>
      <c r="J13" s="39"/>
      <c r="K13" s="19">
        <f t="shared" si="0"/>
        <v>0</v>
      </c>
    </row>
    <row r="14" spans="1:14" x14ac:dyDescent="0.25">
      <c r="A14" s="9">
        <v>8</v>
      </c>
      <c r="B14" s="120" t="s">
        <v>14</v>
      </c>
      <c r="C14" s="5"/>
      <c r="D14" s="5"/>
      <c r="E14" s="5"/>
      <c r="F14" s="5"/>
      <c r="G14" s="5"/>
      <c r="H14" s="5"/>
      <c r="I14" s="5"/>
      <c r="J14" s="38"/>
      <c r="K14" s="19">
        <f t="shared" si="0"/>
        <v>0</v>
      </c>
    </row>
    <row r="15" spans="1:14" x14ac:dyDescent="0.25">
      <c r="A15" s="18">
        <v>9</v>
      </c>
      <c r="B15" s="41" t="s">
        <v>15</v>
      </c>
      <c r="C15" s="19"/>
      <c r="D15" s="19"/>
      <c r="E15" s="19"/>
      <c r="F15" s="19"/>
      <c r="G15" s="19"/>
      <c r="H15" s="19"/>
      <c r="I15" s="19"/>
      <c r="J15" s="39"/>
      <c r="K15" s="19">
        <f t="shared" si="0"/>
        <v>0</v>
      </c>
    </row>
    <row r="16" spans="1:14" ht="30" x14ac:dyDescent="0.25">
      <c r="A16" s="4">
        <v>10</v>
      </c>
      <c r="B16" s="43" t="s">
        <v>16</v>
      </c>
      <c r="C16" s="5"/>
      <c r="D16" s="5">
        <v>1</v>
      </c>
      <c r="E16" s="5"/>
      <c r="F16" s="5"/>
      <c r="G16" s="5"/>
      <c r="H16" s="5"/>
      <c r="I16" s="5"/>
      <c r="J16" s="38" t="s">
        <v>92</v>
      </c>
      <c r="K16" s="19">
        <f t="shared" si="0"/>
        <v>1</v>
      </c>
    </row>
    <row r="17" spans="1:11" ht="30" x14ac:dyDescent="0.25">
      <c r="A17" s="18">
        <v>11</v>
      </c>
      <c r="B17" s="41" t="s">
        <v>17</v>
      </c>
      <c r="C17" s="19"/>
      <c r="D17" s="19"/>
      <c r="E17" s="19"/>
      <c r="F17" s="19"/>
      <c r="G17" s="19"/>
      <c r="H17" s="19"/>
      <c r="I17" s="19"/>
      <c r="J17" s="39"/>
      <c r="K17" s="19">
        <f t="shared" si="0"/>
        <v>0</v>
      </c>
    </row>
    <row r="18" spans="1:11" ht="30" x14ac:dyDescent="0.25">
      <c r="A18" s="4">
        <v>12</v>
      </c>
      <c r="B18" s="43" t="s">
        <v>18</v>
      </c>
      <c r="C18" s="5"/>
      <c r="D18" s="5"/>
      <c r="E18" s="5"/>
      <c r="F18" s="5"/>
      <c r="G18" s="5"/>
      <c r="H18" s="5"/>
      <c r="I18" s="5"/>
      <c r="J18" s="38"/>
      <c r="K18" s="19">
        <f t="shared" si="0"/>
        <v>0</v>
      </c>
    </row>
    <row r="19" spans="1:11" x14ac:dyDescent="0.25">
      <c r="A19" s="18">
        <v>13</v>
      </c>
      <c r="B19" s="131" t="s">
        <v>19</v>
      </c>
      <c r="C19" s="19">
        <v>1</v>
      </c>
      <c r="D19" s="19"/>
      <c r="E19" s="19"/>
      <c r="F19" s="19"/>
      <c r="G19" s="19"/>
      <c r="H19" s="19">
        <v>1</v>
      </c>
      <c r="I19" s="19"/>
      <c r="J19" s="39" t="s">
        <v>93</v>
      </c>
      <c r="K19" s="19">
        <f t="shared" si="0"/>
        <v>2</v>
      </c>
    </row>
    <row r="20" spans="1:11" x14ac:dyDescent="0.25">
      <c r="A20" s="4">
        <v>14</v>
      </c>
      <c r="B20" s="43" t="s">
        <v>20</v>
      </c>
      <c r="C20" s="5"/>
      <c r="D20" s="5"/>
      <c r="E20" s="5"/>
      <c r="F20" s="5"/>
      <c r="G20" s="5"/>
      <c r="H20" s="5"/>
      <c r="I20" s="5"/>
      <c r="J20" s="5"/>
      <c r="K20" s="19">
        <f t="shared" si="0"/>
        <v>0</v>
      </c>
    </row>
    <row r="21" spans="1:11" x14ac:dyDescent="0.25">
      <c r="A21" s="18">
        <v>15</v>
      </c>
      <c r="B21" s="41" t="s">
        <v>21</v>
      </c>
      <c r="C21" s="19"/>
      <c r="D21" s="19"/>
      <c r="E21" s="19"/>
      <c r="F21" s="19"/>
      <c r="G21" s="19"/>
      <c r="H21" s="19"/>
      <c r="I21" s="19"/>
      <c r="J21" s="39"/>
      <c r="K21" s="19">
        <f t="shared" si="0"/>
        <v>0</v>
      </c>
    </row>
    <row r="22" spans="1:11" x14ac:dyDescent="0.25">
      <c r="A22" s="387">
        <v>16</v>
      </c>
      <c r="B22" s="378" t="s">
        <v>22</v>
      </c>
      <c r="C22" s="5"/>
      <c r="D22" s="5">
        <v>1</v>
      </c>
      <c r="E22" s="5"/>
      <c r="F22" s="5"/>
      <c r="G22" s="5"/>
      <c r="H22" s="5"/>
      <c r="I22" s="5"/>
      <c r="J22" s="38" t="s">
        <v>90</v>
      </c>
      <c r="K22" s="19">
        <f t="shared" si="0"/>
        <v>1</v>
      </c>
    </row>
    <row r="23" spans="1:11" x14ac:dyDescent="0.25">
      <c r="A23" s="387"/>
      <c r="B23" s="379"/>
      <c r="C23" s="5"/>
      <c r="D23" s="5">
        <v>1</v>
      </c>
      <c r="E23" s="5"/>
      <c r="F23" s="5"/>
      <c r="G23" s="5"/>
      <c r="H23" s="5"/>
      <c r="I23" s="5"/>
      <c r="J23" s="38" t="s">
        <v>72</v>
      </c>
      <c r="K23" s="19">
        <f t="shared" si="0"/>
        <v>1</v>
      </c>
    </row>
    <row r="24" spans="1:11" x14ac:dyDescent="0.25">
      <c r="A24" s="18">
        <v>17</v>
      </c>
      <c r="B24" s="41" t="s">
        <v>23</v>
      </c>
      <c r="C24" s="19"/>
      <c r="D24" s="19"/>
      <c r="E24" s="19"/>
      <c r="F24" s="19"/>
      <c r="G24" s="19"/>
      <c r="H24" s="19"/>
      <c r="I24" s="19"/>
      <c r="J24" s="19"/>
      <c r="K24" s="19">
        <f t="shared" si="0"/>
        <v>0</v>
      </c>
    </row>
    <row r="25" spans="1:11" x14ac:dyDescent="0.25">
      <c r="A25" s="4">
        <v>18</v>
      </c>
      <c r="B25" s="43" t="s">
        <v>24</v>
      </c>
      <c r="C25" s="5"/>
      <c r="D25" s="5"/>
      <c r="E25" s="5"/>
      <c r="F25" s="5"/>
      <c r="G25" s="5"/>
      <c r="H25" s="5"/>
      <c r="I25" s="5"/>
      <c r="J25" s="5"/>
      <c r="K25" s="19">
        <f t="shared" si="0"/>
        <v>0</v>
      </c>
    </row>
    <row r="26" spans="1:11" x14ac:dyDescent="0.25">
      <c r="A26" s="18">
        <v>19</v>
      </c>
      <c r="B26" s="41" t="s">
        <v>25</v>
      </c>
      <c r="C26" s="19"/>
      <c r="D26" s="27"/>
      <c r="E26" s="19"/>
      <c r="F26" s="19"/>
      <c r="G26" s="19"/>
      <c r="H26" s="19"/>
      <c r="I26" s="19"/>
      <c r="J26" s="19"/>
      <c r="K26" s="19">
        <f t="shared" si="0"/>
        <v>0</v>
      </c>
    </row>
    <row r="27" spans="1:11" ht="15.75" thickBot="1" x14ac:dyDescent="0.3">
      <c r="A27" s="253">
        <v>20</v>
      </c>
      <c r="B27" s="265" t="s">
        <v>26</v>
      </c>
      <c r="C27" s="254"/>
      <c r="D27" s="254"/>
      <c r="E27" s="254"/>
      <c r="F27" s="213">
        <v>1</v>
      </c>
      <c r="G27" s="254"/>
      <c r="H27" s="254"/>
      <c r="I27" s="254"/>
      <c r="J27" s="254" t="s">
        <v>94</v>
      </c>
      <c r="K27" s="213">
        <f t="shared" si="0"/>
        <v>1</v>
      </c>
    </row>
    <row r="28" spans="1:11" ht="15.75" thickBot="1" x14ac:dyDescent="0.3">
      <c r="A28" s="266"/>
      <c r="B28" s="251" t="s">
        <v>27</v>
      </c>
      <c r="C28" s="251">
        <f>SUM(C7:C27)</f>
        <v>1</v>
      </c>
      <c r="D28" s="251">
        <f>SUM(D7:D27)</f>
        <v>3</v>
      </c>
      <c r="E28" s="251">
        <f>SUM(E7:E27)</f>
        <v>1</v>
      </c>
      <c r="F28" s="251">
        <f>SUM(F7:F27)</f>
        <v>1</v>
      </c>
      <c r="G28" s="251"/>
      <c r="H28" s="251">
        <f>SUM(H7:H27)</f>
        <v>1</v>
      </c>
      <c r="I28" s="261"/>
      <c r="J28" s="261"/>
      <c r="K28" s="241">
        <f t="shared" si="0"/>
        <v>7</v>
      </c>
    </row>
    <row r="30" spans="1:11" x14ac:dyDescent="0.25">
      <c r="A30" s="74" t="s">
        <v>129</v>
      </c>
      <c r="B30" s="74"/>
      <c r="C30" s="74"/>
      <c r="D30" s="7"/>
      <c r="E30" s="7"/>
    </row>
    <row r="31" spans="1:11" x14ac:dyDescent="0.25">
      <c r="A31" s="74" t="s">
        <v>130</v>
      </c>
      <c r="B31" s="74"/>
      <c r="C31" s="74"/>
      <c r="D31" s="7"/>
      <c r="E31" s="7"/>
    </row>
  </sheetData>
  <mergeCells count="7">
    <mergeCell ref="A22:A23"/>
    <mergeCell ref="B22:B23"/>
    <mergeCell ref="M9:N9"/>
    <mergeCell ref="A1:J1"/>
    <mergeCell ref="A2:J2"/>
    <mergeCell ref="A3:J3"/>
    <mergeCell ref="A4:J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TOTAL cuarto trimestre</vt:lpstr>
      <vt:lpstr>Estado Actual de Manifestacion</vt:lpstr>
      <vt:lpstr>Clasificacion</vt:lpstr>
      <vt:lpstr>Medio de Presentacion</vt:lpstr>
      <vt:lpstr>Origen de Presentacion</vt:lpstr>
      <vt:lpstr>Quejas</vt:lpstr>
      <vt:lpstr>Reclamos</vt:lpstr>
      <vt:lpstr>Solicitud Informacion</vt:lpstr>
      <vt:lpstr>Sugerencias</vt:lpstr>
      <vt:lpstr>Denuncia Corrupcion</vt:lpstr>
      <vt:lpstr>Personas desplazadas</vt:lpstr>
      <vt:lpstr>Vict del Conflicto</vt:lpstr>
      <vt:lpstr>Sistema Nacional</vt:lpstr>
      <vt:lpstr>Plan Mejor Quejas</vt:lpstr>
      <vt:lpstr>Plan Mejor Reclamos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Gregorio Ballesteros</dc:creator>
  <cp:lastModifiedBy>Yamile Romero Vanegas</cp:lastModifiedBy>
  <dcterms:created xsi:type="dcterms:W3CDTF">2019-01-10T20:45:35Z</dcterms:created>
  <dcterms:modified xsi:type="dcterms:W3CDTF">2019-01-15T16:27:01Z</dcterms:modified>
</cp:coreProperties>
</file>