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24226"/>
  <xr:revisionPtr revIDLastSave="0" documentId="13_ncr:1_{AAB05B8A-FF5D-4D3F-B6E1-1B96F46AE89C}" xr6:coauthVersionLast="47" xr6:coauthVersionMax="47" xr10:uidLastSave="{00000000-0000-0000-0000-000000000000}"/>
  <bookViews>
    <workbookView xWindow="-120" yWindow="-120" windowWidth="29040" windowHeight="15720" firstSheet="2" activeTab="2" xr2:uid="{00000000-000D-0000-FFFF-FFFF00000000}"/>
  </bookViews>
  <sheets>
    <sheet name="Base Dash CEP" sheetId="7" state="hidden" r:id="rId1"/>
    <sheet name="Datos" sheetId="2" state="hidden" r:id="rId2"/>
    <sheet name="Seguimiento" sheetId="8" r:id="rId3"/>
  </sheets>
  <definedNames>
    <definedName name="_xlnm._FilterDatabase" localSheetId="0" hidden="1">'Base Dash CEP'!$B$1:$Q$75</definedName>
    <definedName name="_xlnm._FilterDatabase" localSheetId="2" hidden="1">Seguimiento!$B$6:$Q$46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8" l="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8" i="8"/>
  <c r="J59" i="7"/>
  <c r="J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60" i="7"/>
  <c r="J61" i="7"/>
  <c r="J62" i="7"/>
  <c r="J63" i="7"/>
  <c r="J64" i="7"/>
  <c r="J65" i="7"/>
  <c r="J66" i="7"/>
  <c r="J67" i="7"/>
  <c r="J68" i="7"/>
  <c r="J69" i="7"/>
  <c r="J70" i="7"/>
  <c r="J71" i="7"/>
  <c r="J72" i="7"/>
  <c r="J73" i="7"/>
  <c r="J74" i="7"/>
  <c r="J75" i="7"/>
  <c r="J2" i="7"/>
  <c r="P65" i="7" l="1"/>
  <c r="P28" i="7"/>
  <c r="P68" i="7"/>
  <c r="O8" i="7"/>
  <c r="L74" i="7"/>
  <c r="K37" i="7"/>
  <c r="K3" i="7"/>
  <c r="N31" i="7"/>
  <c r="N71" i="7"/>
  <c r="M11" i="7"/>
  <c r="M74" i="7"/>
  <c r="Q22" i="7"/>
  <c r="O45" i="7"/>
  <c r="K63" i="7"/>
  <c r="P48" i="7"/>
  <c r="O68" i="7"/>
  <c r="P5" i="7"/>
  <c r="M51" i="7"/>
  <c r="Q5" i="7"/>
  <c r="O31" i="7"/>
  <c r="N51" i="7"/>
  <c r="M71" i="7"/>
  <c r="L34" i="7"/>
  <c r="O51" i="7"/>
  <c r="P8" i="7"/>
  <c r="M34" i="7"/>
  <c r="L54" i="7"/>
  <c r="O71" i="7"/>
  <c r="N34" i="7"/>
  <c r="M54" i="7"/>
  <c r="N11" i="7"/>
  <c r="N54" i="7"/>
  <c r="Q62" i="7"/>
  <c r="K43" i="7"/>
  <c r="L20" i="7"/>
  <c r="P62" i="7"/>
  <c r="Q42" i="7"/>
  <c r="K20" i="7"/>
  <c r="L60" i="7"/>
  <c r="P42" i="7"/>
  <c r="M17" i="7"/>
  <c r="K60" i="7"/>
  <c r="L40" i="7"/>
  <c r="L17" i="7"/>
  <c r="Q59" i="7"/>
  <c r="K40" i="7"/>
  <c r="K17" i="7"/>
  <c r="M57" i="7"/>
  <c r="Q39" i="7"/>
  <c r="N14" i="7"/>
  <c r="L57" i="7"/>
  <c r="M37" i="7"/>
  <c r="M14" i="7"/>
  <c r="N74" i="7"/>
  <c r="K57" i="7"/>
  <c r="L37" i="7"/>
  <c r="O11" i="7"/>
  <c r="N68" i="7"/>
  <c r="O48" i="7"/>
  <c r="O28" i="7"/>
  <c r="L75" i="7"/>
  <c r="Q65" i="7"/>
  <c r="N48" i="7"/>
  <c r="Q25" i="7"/>
  <c r="L3" i="7"/>
  <c r="Q45" i="7"/>
  <c r="P25" i="7"/>
  <c r="O65" i="7"/>
  <c r="P45" i="7"/>
  <c r="K23" i="7"/>
  <c r="O25" i="7"/>
  <c r="N8" i="7"/>
  <c r="M68" i="7"/>
  <c r="M48" i="7"/>
  <c r="L31" i="7"/>
  <c r="M8" i="7"/>
  <c r="K2" i="7"/>
  <c r="P56" i="7"/>
  <c r="N42" i="7"/>
  <c r="L28" i="7"/>
  <c r="L8" i="7"/>
  <c r="P73" i="7"/>
  <c r="K68" i="7"/>
  <c r="N59" i="7"/>
  <c r="Q50" i="7"/>
  <c r="M42" i="7"/>
  <c r="P33" i="7"/>
  <c r="L25" i="7"/>
  <c r="P13" i="7"/>
  <c r="O33" i="7"/>
  <c r="M31" i="7"/>
  <c r="P22" i="7"/>
  <c r="L14" i="7"/>
  <c r="L71" i="7"/>
  <c r="L51" i="7"/>
  <c r="P39" i="7"/>
  <c r="N25" i="7"/>
  <c r="N5" i="7"/>
  <c r="K71" i="7"/>
  <c r="Q53" i="7"/>
  <c r="L48" i="7"/>
  <c r="O39" i="7"/>
  <c r="K31" i="7"/>
  <c r="K11" i="7"/>
  <c r="L2" i="7"/>
  <c r="L65" i="7"/>
  <c r="O56" i="7"/>
  <c r="K48" i="7"/>
  <c r="N39" i="7"/>
  <c r="Q30" i="7"/>
  <c r="M22" i="7"/>
  <c r="K8" i="7"/>
  <c r="O73" i="7"/>
  <c r="K65" i="7"/>
  <c r="M59" i="7"/>
  <c r="O53" i="7"/>
  <c r="Q47" i="7"/>
  <c r="K45" i="7"/>
  <c r="M39" i="7"/>
  <c r="P30" i="7"/>
  <c r="K25" i="7"/>
  <c r="Q7" i="7"/>
  <c r="N73" i="7"/>
  <c r="O70" i="7"/>
  <c r="Q64" i="7"/>
  <c r="L59" i="7"/>
  <c r="N53" i="7"/>
  <c r="P47" i="7"/>
  <c r="K42" i="7"/>
  <c r="M36" i="7"/>
  <c r="O30" i="7"/>
  <c r="Q24" i="7"/>
  <c r="L19" i="7"/>
  <c r="N13" i="7"/>
  <c r="O10" i="7"/>
  <c r="Q4" i="7"/>
  <c r="P59" i="7"/>
  <c r="Q36" i="7"/>
  <c r="K14" i="7"/>
  <c r="L68" i="7"/>
  <c r="M45" i="7"/>
  <c r="Q33" i="7"/>
  <c r="M25" i="7"/>
  <c r="M5" i="7"/>
  <c r="Q70" i="7"/>
  <c r="M62" i="7"/>
  <c r="P53" i="7"/>
  <c r="L45" i="7"/>
  <c r="O36" i="7"/>
  <c r="K28" i="7"/>
  <c r="N19" i="7"/>
  <c r="O16" i="7"/>
  <c r="Q10" i="7"/>
  <c r="L5" i="7"/>
  <c r="M2" i="7"/>
  <c r="P70" i="7"/>
  <c r="Q67" i="7"/>
  <c r="L62" i="7"/>
  <c r="N56" i="7"/>
  <c r="P50" i="7"/>
  <c r="L42" i="7"/>
  <c r="N36" i="7"/>
  <c r="Q27" i="7"/>
  <c r="L22" i="7"/>
  <c r="M19" i="7"/>
  <c r="N16" i="7"/>
  <c r="O13" i="7"/>
  <c r="P10" i="7"/>
  <c r="K5" i="7"/>
  <c r="N2" i="7"/>
  <c r="P67" i="7"/>
  <c r="K62" i="7"/>
  <c r="M56" i="7"/>
  <c r="O50" i="7"/>
  <c r="Q44" i="7"/>
  <c r="L39" i="7"/>
  <c r="N33" i="7"/>
  <c r="P27" i="7"/>
  <c r="K22" i="7"/>
  <c r="M16" i="7"/>
  <c r="P7" i="7"/>
  <c r="O2" i="7"/>
  <c r="M73" i="7"/>
  <c r="N70" i="7"/>
  <c r="O67" i="7"/>
  <c r="P64" i="7"/>
  <c r="Q61" i="7"/>
  <c r="K59" i="7"/>
  <c r="L56" i="7"/>
  <c r="M53" i="7"/>
  <c r="N50" i="7"/>
  <c r="O47" i="7"/>
  <c r="P44" i="7"/>
  <c r="Q41" i="7"/>
  <c r="K39" i="7"/>
  <c r="L36" i="7"/>
  <c r="M33" i="7"/>
  <c r="N30" i="7"/>
  <c r="O27" i="7"/>
  <c r="P24" i="7"/>
  <c r="Q21" i="7"/>
  <c r="K19" i="7"/>
  <c r="L16" i="7"/>
  <c r="M13" i="7"/>
  <c r="N10" i="7"/>
  <c r="O7" i="7"/>
  <c r="P4" i="7"/>
  <c r="K74" i="7"/>
  <c r="O62" i="7"/>
  <c r="N45" i="7"/>
  <c r="K34" i="7"/>
  <c r="Q16" i="7"/>
  <c r="M65" i="7"/>
  <c r="Q13" i="7"/>
  <c r="P2" i="7"/>
  <c r="L73" i="7"/>
  <c r="M70" i="7"/>
  <c r="N67" i="7"/>
  <c r="O64" i="7"/>
  <c r="P61" i="7"/>
  <c r="Q58" i="7"/>
  <c r="K56" i="7"/>
  <c r="L53" i="7"/>
  <c r="M50" i="7"/>
  <c r="N47" i="7"/>
  <c r="O44" i="7"/>
  <c r="P41" i="7"/>
  <c r="Q38" i="7"/>
  <c r="K36" i="7"/>
  <c r="L33" i="7"/>
  <c r="M30" i="7"/>
  <c r="N27" i="7"/>
  <c r="O24" i="7"/>
  <c r="P21" i="7"/>
  <c r="Q18" i="7"/>
  <c r="K16" i="7"/>
  <c r="L13" i="7"/>
  <c r="M10" i="7"/>
  <c r="N7" i="7"/>
  <c r="O4" i="7"/>
  <c r="Q2" i="7"/>
  <c r="K73" i="7"/>
  <c r="L70" i="7"/>
  <c r="M67" i="7"/>
  <c r="N64" i="7"/>
  <c r="O61" i="7"/>
  <c r="P58" i="7"/>
  <c r="Q55" i="7"/>
  <c r="K53" i="7"/>
  <c r="L50" i="7"/>
  <c r="M47" i="7"/>
  <c r="N44" i="7"/>
  <c r="O41" i="7"/>
  <c r="P38" i="7"/>
  <c r="Q35" i="7"/>
  <c r="K33" i="7"/>
  <c r="L30" i="7"/>
  <c r="M27" i="7"/>
  <c r="N24" i="7"/>
  <c r="O21" i="7"/>
  <c r="P18" i="7"/>
  <c r="Q15" i="7"/>
  <c r="K13" i="7"/>
  <c r="L10" i="7"/>
  <c r="M7" i="7"/>
  <c r="N4" i="7"/>
  <c r="Q75" i="7"/>
  <c r="Q72" i="7"/>
  <c r="K70" i="7"/>
  <c r="L67" i="7"/>
  <c r="M64" i="7"/>
  <c r="N61" i="7"/>
  <c r="O58" i="7"/>
  <c r="P55" i="7"/>
  <c r="Q52" i="7"/>
  <c r="K50" i="7"/>
  <c r="L47" i="7"/>
  <c r="M44" i="7"/>
  <c r="N41" i="7"/>
  <c r="O38" i="7"/>
  <c r="P35" i="7"/>
  <c r="Q32" i="7"/>
  <c r="K30" i="7"/>
  <c r="L27" i="7"/>
  <c r="M24" i="7"/>
  <c r="N21" i="7"/>
  <c r="O18" i="7"/>
  <c r="P15" i="7"/>
  <c r="Q12" i="7"/>
  <c r="K10" i="7"/>
  <c r="L7" i="7"/>
  <c r="M4" i="7"/>
  <c r="N28" i="7"/>
  <c r="O5" i="7"/>
  <c r="N65" i="7"/>
  <c r="O42" i="7"/>
  <c r="M28" i="7"/>
  <c r="L11" i="7"/>
  <c r="Q73" i="7"/>
  <c r="K51" i="7"/>
  <c r="P36" i="7"/>
  <c r="O19" i="7"/>
  <c r="L64" i="7"/>
  <c r="O55" i="7"/>
  <c r="K47" i="7"/>
  <c r="M41" i="7"/>
  <c r="P32" i="7"/>
  <c r="Q29" i="7"/>
  <c r="M21" i="7"/>
  <c r="N18" i="7"/>
  <c r="O15" i="7"/>
  <c r="P12" i="7"/>
  <c r="L4" i="7"/>
  <c r="P69" i="7"/>
  <c r="Q66" i="7"/>
  <c r="M58" i="7"/>
  <c r="P49" i="7"/>
  <c r="Q46" i="7"/>
  <c r="M38" i="7"/>
  <c r="P29" i="7"/>
  <c r="Q26" i="7"/>
  <c r="M18" i="7"/>
  <c r="N15" i="7"/>
  <c r="O12" i="7"/>
  <c r="K4" i="7"/>
  <c r="N75" i="7"/>
  <c r="P66" i="7"/>
  <c r="K61" i="7"/>
  <c r="M55" i="7"/>
  <c r="N52" i="7"/>
  <c r="P46" i="7"/>
  <c r="L38" i="7"/>
  <c r="N32" i="7"/>
  <c r="P26" i="7"/>
  <c r="L18" i="7"/>
  <c r="M15" i="7"/>
  <c r="N12" i="7"/>
  <c r="Q3" i="7"/>
  <c r="M75" i="7"/>
  <c r="N69" i="7"/>
  <c r="P63" i="7"/>
  <c r="K58" i="7"/>
  <c r="M52" i="7"/>
  <c r="O46" i="7"/>
  <c r="Q40" i="7"/>
  <c r="M32" i="7"/>
  <c r="O26" i="7"/>
  <c r="Q20" i="7"/>
  <c r="L15" i="7"/>
  <c r="M12" i="7"/>
  <c r="O6" i="7"/>
  <c r="L72" i="7"/>
  <c r="O63" i="7"/>
  <c r="M49" i="7"/>
  <c r="O3" i="7"/>
  <c r="Q19" i="7"/>
  <c r="K54" i="7"/>
  <c r="P19" i="7"/>
  <c r="N62" i="7"/>
  <c r="P16" i="7"/>
  <c r="P72" i="7"/>
  <c r="K67" i="7"/>
  <c r="N58" i="7"/>
  <c r="Q49" i="7"/>
  <c r="N38" i="7"/>
  <c r="K27" i="7"/>
  <c r="Q9" i="7"/>
  <c r="O75" i="7"/>
  <c r="K64" i="7"/>
  <c r="N55" i="7"/>
  <c r="K44" i="7"/>
  <c r="N35" i="7"/>
  <c r="K24" i="7"/>
  <c r="P9" i="7"/>
  <c r="O69" i="7"/>
  <c r="K41" i="7"/>
  <c r="O29" i="7"/>
  <c r="K21" i="7"/>
  <c r="P6" i="7"/>
  <c r="M72" i="7"/>
  <c r="Q60" i="7"/>
  <c r="N49" i="7"/>
  <c r="K38" i="7"/>
  <c r="N29" i="7"/>
  <c r="K18" i="7"/>
  <c r="P3" i="7"/>
  <c r="K75" i="7"/>
  <c r="M69" i="7"/>
  <c r="N66" i="7"/>
  <c r="P60" i="7"/>
  <c r="Q57" i="7"/>
  <c r="K55" i="7"/>
  <c r="L52" i="7"/>
  <c r="N46" i="7"/>
  <c r="O43" i="7"/>
  <c r="P40" i="7"/>
  <c r="Q37" i="7"/>
  <c r="K35" i="7"/>
  <c r="L32" i="7"/>
  <c r="M29" i="7"/>
  <c r="N26" i="7"/>
  <c r="O23" i="7"/>
  <c r="P20" i="7"/>
  <c r="Q17" i="7"/>
  <c r="K15" i="7"/>
  <c r="L12" i="7"/>
  <c r="M9" i="7"/>
  <c r="N6" i="7"/>
  <c r="Q74" i="7"/>
  <c r="K72" i="7"/>
  <c r="L69" i="7"/>
  <c r="M66" i="7"/>
  <c r="N63" i="7"/>
  <c r="O60" i="7"/>
  <c r="P57" i="7"/>
  <c r="Q54" i="7"/>
  <c r="K52" i="7"/>
  <c r="L49" i="7"/>
  <c r="M46" i="7"/>
  <c r="N43" i="7"/>
  <c r="O40" i="7"/>
  <c r="P37" i="7"/>
  <c r="Q34" i="7"/>
  <c r="K32" i="7"/>
  <c r="L29" i="7"/>
  <c r="M26" i="7"/>
  <c r="N23" i="7"/>
  <c r="O20" i="7"/>
  <c r="P17" i="7"/>
  <c r="Q14" i="7"/>
  <c r="K12" i="7"/>
  <c r="L9" i="7"/>
  <c r="M6" i="7"/>
  <c r="N3" i="7"/>
  <c r="Q56" i="7"/>
  <c r="O22" i="7"/>
  <c r="O59" i="7"/>
  <c r="N22" i="7"/>
  <c r="P75" i="7"/>
  <c r="Q69" i="7"/>
  <c r="M61" i="7"/>
  <c r="P52" i="7"/>
  <c r="L44" i="7"/>
  <c r="O35" i="7"/>
  <c r="L24" i="7"/>
  <c r="K7" i="7"/>
  <c r="O72" i="7"/>
  <c r="L61" i="7"/>
  <c r="O52" i="7"/>
  <c r="L41" i="7"/>
  <c r="O32" i="7"/>
  <c r="L21" i="7"/>
  <c r="Q6" i="7"/>
  <c r="N72" i="7"/>
  <c r="Q63" i="7"/>
  <c r="L58" i="7"/>
  <c r="O49" i="7"/>
  <c r="Q43" i="7"/>
  <c r="M35" i="7"/>
  <c r="Q23" i="7"/>
  <c r="O9" i="7"/>
  <c r="O66" i="7"/>
  <c r="L55" i="7"/>
  <c r="P43" i="7"/>
  <c r="L35" i="7"/>
  <c r="P23" i="7"/>
  <c r="N9" i="7"/>
  <c r="P74" i="7"/>
  <c r="Q71" i="7"/>
  <c r="K69" i="7"/>
  <c r="L66" i="7"/>
  <c r="M63" i="7"/>
  <c r="N60" i="7"/>
  <c r="O57" i="7"/>
  <c r="P54" i="7"/>
  <c r="Q51" i="7"/>
  <c r="K49" i="7"/>
  <c r="L46" i="7"/>
  <c r="M43" i="7"/>
  <c r="N40" i="7"/>
  <c r="O37" i="7"/>
  <c r="P34" i="7"/>
  <c r="Q31" i="7"/>
  <c r="K29" i="7"/>
  <c r="L26" i="7"/>
  <c r="M23" i="7"/>
  <c r="N20" i="7"/>
  <c r="O17" i="7"/>
  <c r="P14" i="7"/>
  <c r="Q11" i="7"/>
  <c r="K9" i="7"/>
  <c r="L6" i="7"/>
  <c r="M3" i="7"/>
  <c r="O74" i="7"/>
  <c r="P71" i="7"/>
  <c r="Q68" i="7"/>
  <c r="K66" i="7"/>
  <c r="L63" i="7"/>
  <c r="M60" i="7"/>
  <c r="N57" i="7"/>
  <c r="O54" i="7"/>
  <c r="P51" i="7"/>
  <c r="Q48" i="7"/>
  <c r="K46" i="7"/>
  <c r="L43" i="7"/>
  <c r="M40" i="7"/>
  <c r="N37" i="7"/>
  <c r="O34" i="7"/>
  <c r="P31" i="7"/>
  <c r="Q28" i="7"/>
  <c r="K26" i="7"/>
  <c r="L23" i="7"/>
  <c r="M20" i="7"/>
  <c r="N17" i="7"/>
  <c r="O14" i="7"/>
  <c r="P11" i="7"/>
  <c r="Q8" i="7"/>
  <c r="K6" i="7"/>
</calcChain>
</file>

<file path=xl/sharedStrings.xml><?xml version="1.0" encoding="utf-8"?>
<sst xmlns="http://schemas.openxmlformats.org/spreadsheetml/2006/main" count="1134" uniqueCount="544">
  <si>
    <t>#</t>
  </si>
  <si>
    <t>DIRECCIÓN REGIONAL / SECCIONAL / GRUPO NACIONAL</t>
  </si>
  <si>
    <t>TIPO DE ESPACIO</t>
  </si>
  <si>
    <t>TEMA</t>
  </si>
  <si>
    <t>OBJETIVO</t>
  </si>
  <si>
    <t>FECHA PROGRAMADA (AAAA-MM-DD)</t>
  </si>
  <si>
    <t>PARTES INTERESADAS A QUIEN VA DIRIGIDO</t>
  </si>
  <si>
    <t>MODALIDAD</t>
  </si>
  <si>
    <t>LUGAR / MEDIO</t>
  </si>
  <si>
    <t>FECHA SEGUIMIENTO 
(AAAA-MM-DD)</t>
  </si>
  <si>
    <t>FECHA DESARROLLO DEL ESPACIO 
(AAAA-MM-DD)</t>
  </si>
  <si>
    <t>N° DE PARTICIPANTES</t>
  </si>
  <si>
    <t>POBLACIÓN OBJETO</t>
  </si>
  <si>
    <t>ACCIÓN ADELANTADA</t>
  </si>
  <si>
    <t>COMPROMISOS ADQUIRIDOS</t>
  </si>
  <si>
    <t>ACCIONES DE MEJORA</t>
  </si>
  <si>
    <t>¿CUMPLIO CAVALMENTE CON LA JORNADA?</t>
  </si>
  <si>
    <t>01.</t>
  </si>
  <si>
    <t>Dirección Seccional Tolima</t>
  </si>
  <si>
    <t>Reunión</t>
  </si>
  <si>
    <t>Charla de inducción a profesionales de salud de servicio social obligatorio</t>
  </si>
  <si>
    <t>Realizar capacitación a profesionales de servicio social obligatorio en sistema forense</t>
  </si>
  <si>
    <t>Profesionales de Salud</t>
  </si>
  <si>
    <t>Presencial</t>
  </si>
  <si>
    <t xml:space="preserve">                                                                                                                                                                                                                                              </t>
  </si>
  <si>
    <t>02.</t>
  </si>
  <si>
    <t>Dirección Regional Sur. Laboratorio de Biología Forense</t>
  </si>
  <si>
    <t>Apertura de charlas del INMLCF para autoridades - presentación de portafolio de servicios de laboratorio de biología forense y recolección de evidencias</t>
  </si>
  <si>
    <t>Fortalecer la adecuada gestión de solicitudes para análisis forense</t>
  </si>
  <si>
    <t>Fiscales, Policía Judicial SIJIN, Policía Judicial CTI, Fiscales y Jueces Penales Militares</t>
  </si>
  <si>
    <t>Auditorio de la Universidad Cooperativa de Colombia sede Ibagué</t>
  </si>
  <si>
    <t>03.</t>
  </si>
  <si>
    <t>Subdirección de Investigación Científica - Grupo Centro de Investigación Científica</t>
  </si>
  <si>
    <t>Encuentro Regional</t>
  </si>
  <si>
    <t>Proyectos de investigación potencialmente útiles para la generación de política pública</t>
  </si>
  <si>
    <t>Realizar reuniones con los actores del Sistema Nacional de Ciencia y Tecnología y los entes a nivel regional que realicen abordaje de temas socialmente relevantes para informarles sobre los resultados de proyectos de investigación potencialmente útiles para la generación de política pública con el fin de que generen propuestas de investigación y acciones basadas en la investigación científica</t>
  </si>
  <si>
    <t>Actores del Sistema Nacional de Ciencia y Tecnología y los entes a nivel regional que realicen investigación científica</t>
  </si>
  <si>
    <t>Regional Noroccidente</t>
  </si>
  <si>
    <t>04.</t>
  </si>
  <si>
    <t>Dirección Seccional Putumayo</t>
  </si>
  <si>
    <t>Conversatorio</t>
  </si>
  <si>
    <t>Conversatorio de seguimiento de los impactos interinstitucionales, y de articulación, en la atención medicolegal de las víctimas Fatales y No Fatales de la UB San Miguel</t>
  </si>
  <si>
    <t xml:space="preserve"> Autoridades Judiciales, de Familia, Salud, Locales de San Miguel y Valle del Guamuez, (Comisarías de Familia, Inspecciones de Policía, SIJIN, Fiscalías, Hospitales Locales)</t>
  </si>
  <si>
    <t>Centro de Convivencia Ciudadana San Miguel</t>
  </si>
  <si>
    <t>05.</t>
  </si>
  <si>
    <t>Virtual</t>
  </si>
  <si>
    <t>Regional Oriente</t>
  </si>
  <si>
    <t>06.</t>
  </si>
  <si>
    <t>Regional Sur</t>
  </si>
  <si>
    <t>07.</t>
  </si>
  <si>
    <t>Dirección Regional Sur. Laboratorio de Toxicología Forense</t>
  </si>
  <si>
    <t>Portafolio de servicios - recolección de evidencias e interpretación de resultados</t>
  </si>
  <si>
    <t>Auditorio de la Fiscalía Seccional Tolima</t>
  </si>
  <si>
    <t>08.</t>
  </si>
  <si>
    <t>Taller de Reinducción SSO</t>
  </si>
  <si>
    <t xml:space="preserve"> Médicos SSO Hospital José María Hernández (Mocoa)</t>
  </si>
  <si>
    <t>Auditorio Casa de Justicia Mocoa</t>
  </si>
  <si>
    <t>09.</t>
  </si>
  <si>
    <t>Dirección Regional Occidente - Dirección Seccional Risaralda</t>
  </si>
  <si>
    <t>Mesa Interinstitucional</t>
  </si>
  <si>
    <t>Mesa de Trabajo sobre el Abordaje Forense Intercultural a Casos de Ablación Genital Femenina.</t>
  </si>
  <si>
    <t>Promover un abordaje integral más allá de lo penal como mecanismo para eliminar la práctica de ablación.</t>
  </si>
  <si>
    <t>Autoridades departamento de Risaralda</t>
  </si>
  <si>
    <t>Auditorio UTP</t>
  </si>
  <si>
    <t>10.</t>
  </si>
  <si>
    <t xml:space="preserve"> Médicos SSO Hospital San Gabriel Arcángel (Villagarzón)</t>
  </si>
  <si>
    <t>11.</t>
  </si>
  <si>
    <t>Subdirección de Servicios Forenses.</t>
  </si>
  <si>
    <t>Blog.</t>
  </si>
  <si>
    <t>Introducción de la Metodología Six Sigma en el INMLCF, para la mejora de los procesos.</t>
  </si>
  <si>
    <t>Presentar a la ciudadanía y funcionarios la importancia de la metodología Six Sigma en la mejora de los procesos, la integración con los sistemas de gestión de la calidad y un ejemplo práctico de aplicación en un laboratorio del INMLCF.</t>
  </si>
  <si>
    <t>Ciudadanía y Funcionarios del INMLCF</t>
  </si>
  <si>
    <t>Página Institucional</t>
  </si>
  <si>
    <t>12.</t>
  </si>
  <si>
    <t>Médicos SSO Hospital Fronterizo La Dorada y Hospital Sagrado Corazón de Jesús (San Miguel y Valle del Guamuez)</t>
  </si>
  <si>
    <t>13.</t>
  </si>
  <si>
    <t>Autoridades Judiciales, de Familia, Salud, Locales de San Miguel y Valle del Guamuez, (Comisarías de Familia, Inspecciones de Policía, SIJIN, Fiscalías, Hospitales Locales)</t>
  </si>
  <si>
    <t>14.</t>
  </si>
  <si>
    <t>Dirección Regional Sur. Psiquiatría y Psicología Forense</t>
  </si>
  <si>
    <t>Portafolio de servicios de psicología y psiquiatría forense</t>
  </si>
  <si>
    <t>Fortalecer la adecuada gestión de solicitudes para valoración médico legal</t>
  </si>
  <si>
    <t>Fiscales, Policía Judicial SIJIN, Policía Judicial CTI, Fiscales y Jueces Penales Militares, Comisarías de Familia, Defensoras, Funcionarias ICBF</t>
  </si>
  <si>
    <t>15.</t>
  </si>
  <si>
    <t>Articulación interinstitucional en la atención de Actos Urgentes (Violencia Sexual e Intrafamiliar)</t>
  </si>
  <si>
    <t xml:space="preserve"> Hospital, SIJIN, Fiscalías, Secretaría de Salud Municipal Orito</t>
  </si>
  <si>
    <t>Hospital Orito</t>
  </si>
  <si>
    <t>16.</t>
  </si>
  <si>
    <t>Socialización de funciones y portafolio de servicios INMLCF Seccional Putumayo e impactos ambientales de las actividades periciales</t>
  </si>
  <si>
    <t xml:space="preserve"> Aprendices SENA Programa Promotoría en Gestión Ambiental sede Orito</t>
  </si>
  <si>
    <t>SENA Sede Orito</t>
  </si>
  <si>
    <t>17.</t>
  </si>
  <si>
    <t xml:space="preserve"> Médicos SSO Hospital Jorge Julio Guzmán (Puerto Guzmán)</t>
  </si>
  <si>
    <t>18.</t>
  </si>
  <si>
    <t>Regional Norte</t>
  </si>
  <si>
    <t>19.</t>
  </si>
  <si>
    <t>Dirección Regional Occidente</t>
  </si>
  <si>
    <t>Blog</t>
  </si>
  <si>
    <t>Modelo integral de atención forense- MAIF</t>
  </si>
  <si>
    <t>Ampliar cobertura directa para el abordaje de los casos de Patología Forense que se presentan en el área de influencia de la Dirección Regional Occidente del Instituto Nacional de Medicina Legal y Ciencias Forenses.</t>
  </si>
  <si>
    <t>Autoridades administrativas,  judiciales y colectivos de victimas</t>
  </si>
  <si>
    <t>Aplicación SharePoint- Microsoft 365</t>
  </si>
  <si>
    <t>20.</t>
  </si>
  <si>
    <t>Dirección seccional Tolima</t>
  </si>
  <si>
    <t>Auditorio de la Gobernación del Tolima</t>
  </si>
  <si>
    <t>21.</t>
  </si>
  <si>
    <t>Dirección Regional Occidente - Dirección Seccional Quindío</t>
  </si>
  <si>
    <t>Grupo Focal</t>
  </si>
  <si>
    <t>Violencia de pareja</t>
  </si>
  <si>
    <t>Escuchar las necesidades de algunas víctimas de violencia de pareja, brindar toda la información referente a rutas de atención.</t>
  </si>
  <si>
    <t>Mujeres Víctimas de violencia de pareja</t>
  </si>
  <si>
    <t>presencial</t>
  </si>
  <si>
    <t>Gobernación del Quindío</t>
  </si>
  <si>
    <t>22.</t>
  </si>
  <si>
    <t>Regional Suroccidente</t>
  </si>
  <si>
    <t>23.</t>
  </si>
  <si>
    <t>Regional Nororiente</t>
  </si>
  <si>
    <t>24.</t>
  </si>
  <si>
    <t>25.</t>
  </si>
  <si>
    <t>Dirección Regional Norte</t>
  </si>
  <si>
    <t>Mesa de participación ciudadana</t>
  </si>
  <si>
    <t>Inclusión y Participación Ciudadana en el Abordaje Forense "Raíces vivas, resiliencia y esperanza"- "Día de la afrocolombianidad</t>
  </si>
  <si>
    <t xml:space="preserve">Fortalecer los canales de participación ciudadana, con el fin de garantizar la inclusión, abordaje diferencial en los territorios y la mejora continua a través de planes de mejoramiento </t>
  </si>
  <si>
    <t>Representación de población sujeta de especial protección constitucional</t>
  </si>
  <si>
    <t>Mixta</t>
  </si>
  <si>
    <t>Auditorios de Seccionales, Unidades Básicas - Seccional Atlántico</t>
  </si>
  <si>
    <t>26.</t>
  </si>
  <si>
    <t>Dirección Regional Sur. Laboratorio de Estupefacientes Forense</t>
  </si>
  <si>
    <t>Portafolio de servicios - requisitos mínimos en recepción y tipos de muestras</t>
  </si>
  <si>
    <t>27.</t>
  </si>
  <si>
    <t>Sensibilización del servicio forense a los integrantes de la comuna 5 del municipio de Armenia</t>
  </si>
  <si>
    <t>Dar a conocer a la mayoría de los ciudadanos que habitan en la comuna 5 de Armenia, mas exactamente el barrio Villa -Liliana, en qué consiste la labor forense y cuáles son los servicios que tiene el Instituto Nacional de Medicina Legal y Ciencias Forenses para la comunidad. Despejar todas las dudas que la comunidad tenga al respecto frente a la presencia del Instituto en la comuna.</t>
  </si>
  <si>
    <t>Comuna 5 de Armenia, Policía Nacional. Lideres sociales</t>
  </si>
  <si>
    <t>Salón Comunal del Barrio Villa-Liliana</t>
  </si>
  <si>
    <t>28.</t>
  </si>
  <si>
    <t>Regional Occidente</t>
  </si>
  <si>
    <t>29.</t>
  </si>
  <si>
    <t>Grupo Nacional de Patología Forense.</t>
  </si>
  <si>
    <t>Necropsias Clínicas Vs. Necropsias Médico Legales en el contexto Normativo.</t>
  </si>
  <si>
    <t>Presentar las diferencias entre la necropsia clínica y la necropsia médico legal y cuándo procede la judicialización de la muerte.</t>
  </si>
  <si>
    <t>30.</t>
  </si>
  <si>
    <t>Dirección Seccional Córdoba</t>
  </si>
  <si>
    <t>Reunión Zonal</t>
  </si>
  <si>
    <t>Sensibilización en temas de identificación</t>
  </si>
  <si>
    <t>Dar a conocer los métodos de identificación y concientizar sobre la importancia del suministro de información durante las jornadas de atención integral a familiares de personas desaparecidas y la toma de muestras.</t>
  </si>
  <si>
    <t>28 al 30 de mayo de 2024</t>
  </si>
  <si>
    <t>Asociación de mujeres campesinas víctimas de desaparición forzada de Valencia - Córdoba y la UBPD</t>
  </si>
  <si>
    <t>Valencia - Córdoba</t>
  </si>
  <si>
    <t>31.</t>
  </si>
  <si>
    <t>Inclusión y Participación Ciudadana pueblo indigena.</t>
  </si>
  <si>
    <t>Seccional Magdalena</t>
  </si>
  <si>
    <t>32.</t>
  </si>
  <si>
    <t>Dirección Regional Occidente - Dirección Seccional Caldas</t>
  </si>
  <si>
    <t>Socialización y/o sensibilización de los servicios de Clínica y Patología con autoridades y víctimas.</t>
  </si>
  <si>
    <t>Establecer espacios de comunicación intrainstitucional, interinstitucional  e intersectorial para fortalecer la atención</t>
  </si>
  <si>
    <t>Auditorio Fiscalía Seccional Caldas</t>
  </si>
  <si>
    <t>33.</t>
  </si>
  <si>
    <t xml:space="preserve">Sensibilización  para fortalecer la atención diferencial forense, haciéndose énfasis en la eliminación de la ablación genital femenina como una práctica habitual de algunas comunidades indígenas de la región. </t>
  </si>
  <si>
    <t>34.</t>
  </si>
  <si>
    <t>Grupo Nacional de Ciencias Forenses.</t>
  </si>
  <si>
    <t>Aplicaciones farmacéuticas del Fentanilo y potencial riesgo de abuso.</t>
  </si>
  <si>
    <t>Informar la ciudadanía cuál es el uso farmacéutico del fentanilo y los riesgos que tiene para la salud el uso ilegal de este opioide sintético.</t>
  </si>
  <si>
    <t>35.</t>
  </si>
  <si>
    <t>Dirección Seccional Arauca</t>
  </si>
  <si>
    <t xml:space="preserve">Reunión </t>
  </si>
  <si>
    <t>Atención diferencial</t>
  </si>
  <si>
    <t xml:space="preserve">Socializar rutas de atención y conocer necesidades del servicio </t>
  </si>
  <si>
    <t>Comunidad Afro, LGBTIQ</t>
  </si>
  <si>
    <t>Arauca</t>
  </si>
  <si>
    <t>36.</t>
  </si>
  <si>
    <t xml:space="preserve">Jornada de acercamiento </t>
  </si>
  <si>
    <t>Hogares refugio / Casa de la mujer</t>
  </si>
  <si>
    <t xml:space="preserve">Realizar acercamiento a víctimas de violencia de pareja e intrafamiliar y fortalecimiento de rutas de atención </t>
  </si>
  <si>
    <t>Victimas</t>
  </si>
  <si>
    <t>37.</t>
  </si>
  <si>
    <t>Dirección Seccional Cesar</t>
  </si>
  <si>
    <t>Comunidad LGTBIQ+</t>
  </si>
  <si>
    <t xml:space="preserve">Valledupar </t>
  </si>
  <si>
    <t>38.</t>
  </si>
  <si>
    <t>Dirección Seccional Santander</t>
  </si>
  <si>
    <t>LGBTI</t>
  </si>
  <si>
    <t>Bucaramanga</t>
  </si>
  <si>
    <t>39.</t>
  </si>
  <si>
    <t>Rutas de atención</t>
  </si>
  <si>
    <t>Conocer servicios institucionales</t>
  </si>
  <si>
    <t>San Gil</t>
  </si>
  <si>
    <t>40.</t>
  </si>
  <si>
    <t>Dirección Seccional Norte de Santander</t>
  </si>
  <si>
    <t>Población LGBTIQ</t>
  </si>
  <si>
    <t>Cúcuta</t>
  </si>
  <si>
    <t>41.</t>
  </si>
  <si>
    <t>Casuística de la problemática en la atención forense</t>
  </si>
  <si>
    <t>Diagnosticar las necesidades de la Atención Forense en la Seccional Norte de Santander</t>
  </si>
  <si>
    <t>Sardinata</t>
  </si>
  <si>
    <t>42.</t>
  </si>
  <si>
    <t>Grupo Nacional de Metrología.</t>
  </si>
  <si>
    <t>Importancia de la Metrología aplicada en el INMLCF.</t>
  </si>
  <si>
    <t xml:space="preserve">Presentar a las diferentes unidades organizacionales del INMLCF la importancia y el impacto que genera realizar el aseguramiento metrológico de los equipos usados en los diferentes laboratorios y organismo de inspección. </t>
  </si>
  <si>
    <t>Página institucional</t>
  </si>
  <si>
    <t>43.</t>
  </si>
  <si>
    <t>Portafolio de servicios - recolección, embalaje y envió de evidencias no biológicas</t>
  </si>
  <si>
    <t xml:space="preserve"> Fiscales, Policía Judicial SIJIN, Policía Judicial CTI, Fiscales y Jueces Penales Militares</t>
  </si>
  <si>
    <t>44.</t>
  </si>
  <si>
    <t>45.</t>
  </si>
  <si>
    <t>Dirección Regional Bogotá</t>
  </si>
  <si>
    <t>Espacio de diálogo participativo</t>
  </si>
  <si>
    <t xml:space="preserve">Jornada de acercamiento con la autoridad Unidad de Vida </t>
  </si>
  <si>
    <t>Dar a conocer los servicios misionales de la Dirección Regional Bogotá e identificar las necesidades de las autoridades.</t>
  </si>
  <si>
    <t>Unidad de Vida</t>
  </si>
  <si>
    <t>Auditorio Rodrigo Lara Bonilla</t>
  </si>
  <si>
    <t>46.</t>
  </si>
  <si>
    <t>La Alerta Rosa: una estrategia interinstitucional para la búsqueda de niños, niñas, adolescentes y mujeres desaparecidas en Colombia.</t>
  </si>
  <si>
    <t xml:space="preserve">Informar los avances en las políticas públicas relacionadas con la desaparición de personas en Colombia y el rol del INMLCF. </t>
  </si>
  <si>
    <t>47.</t>
  </si>
  <si>
    <t>Alcance de la pericia valoración del riesgo.</t>
  </si>
  <si>
    <t xml:space="preserve">Orientar y despejar toda duda respecto a qué personas se les debe solicitar valoración del riesgo, en qué consiste la pericia, cuál es el alcance, y cuál es la ruta a seguir para su realización. </t>
  </si>
  <si>
    <t>Comisarias, Fiscalías de Armenia, Defensoría del pueblo</t>
  </si>
  <si>
    <t>48.</t>
  </si>
  <si>
    <t>Dirección Regional Sur</t>
  </si>
  <si>
    <t>Daño Antijuridico</t>
  </si>
  <si>
    <t>Mitigar la materialización del daño antijurídico y sus consecuencias desde el cumplimiento de los procesos y procedimientos periciales en los tiempos establecidos, desde la atención hasta la materialización de los informes periciales.</t>
  </si>
  <si>
    <t>Usuarios externos e internos</t>
  </si>
  <si>
    <t>49.</t>
  </si>
  <si>
    <t xml:space="preserve">Dirección Seccional Antioquia </t>
  </si>
  <si>
    <t>Jornada de Cualificación y Articulación</t>
  </si>
  <si>
    <t>Certificación de causas de muerte</t>
  </si>
  <si>
    <t>Mejorar la calidad del dato en la  certificación de las causas de muerte.</t>
  </si>
  <si>
    <t>Personal de salud autorizados para certificaciones de muertes en las instituciones del departamento de Antioquia</t>
  </si>
  <si>
    <t xml:space="preserve">Por definir </t>
  </si>
  <si>
    <t>50.</t>
  </si>
  <si>
    <t>Espacio de diálogo "Un mundo de inclusión: juntos contra la discriminación y la violencia de género en la población OSIGD".</t>
  </si>
  <si>
    <t>Fortalecer los canales de participación ciudadana, con el fin de garantizar la inclusión, abordaje diferencial en los territorios y la mejora continua a través de planes de mejoramiento.</t>
  </si>
  <si>
    <t>Auditorios de Seccionales, Unidades Básicas - Seccional Sucre</t>
  </si>
  <si>
    <t>51.</t>
  </si>
  <si>
    <t>52.</t>
  </si>
  <si>
    <t>53.</t>
  </si>
  <si>
    <t xml:space="preserve">Blog y/o foro </t>
  </si>
  <si>
    <t xml:space="preserve">Delitos cibernéticos”  “Sexting”          Violencia Sexual Cibernética      </t>
  </si>
  <si>
    <t>Aclarar con los niños, niñas y adolescentes y la Ciudadanía en general  que en la actualidad se evidencia  una violencia sexual claramente identificada, como un tipo de violencia psicología que impacta de manera muy negativa en la victima, generada a través del chantaje, amenazas, intimidación y otros que son causados por el presunto agresor (a).</t>
  </si>
  <si>
    <t xml:space="preserve">Niños, Niñas y adolescentes </t>
  </si>
  <si>
    <t xml:space="preserve">Virtual y auditorios </t>
  </si>
  <si>
    <t>54.</t>
  </si>
  <si>
    <t>Portafolio de servicios y recolección de evidencias</t>
  </si>
  <si>
    <t>55.</t>
  </si>
  <si>
    <t>Conmemoración Internacional Mujer Indígena</t>
  </si>
  <si>
    <t>Fortalecer visión y misión del instituto nacional de medicina legal y ciencias forenses ante necesidades y solicitudes de población indígena, retos</t>
  </si>
  <si>
    <t>Autoridades, estudiantes universitarios, miembros cabildos indígenas, medicina legal</t>
  </si>
  <si>
    <t>56.</t>
  </si>
  <si>
    <t>Violencia de pareja en la población LGBTIQ+</t>
  </si>
  <si>
    <t>Orientar a la población LGBTIQ+ en rutas de atención en los casos relacionados con posibles violencia de pareja.</t>
  </si>
  <si>
    <t>Defensores de familia, fiscalía, comunidad LGTBIQ+</t>
  </si>
  <si>
    <t>Casa de la cultura de Circasia.</t>
  </si>
  <si>
    <t>57.</t>
  </si>
  <si>
    <t>58.</t>
  </si>
  <si>
    <t>Espacio de dialogo sobre el enfoque diferencial e intercultural en la atención del servicio pericial dirigido a comunidad indígena.</t>
  </si>
  <si>
    <t>El objetivo del enfoque diferencial e intercultural en la atención del servicio pericial en La Guajira es garantizar que todos los ciudadanos, independientemente de su origen étnico o cultural, reciban una atención justa, equitativa y respetuosa, contribuyendo así a un sistema de justicia más inclusivo y representativo en el servicio forense.</t>
  </si>
  <si>
    <t>Comunidad Wayuu</t>
  </si>
  <si>
    <t>Asentamiento El Horno. Riohacha - La Guajira</t>
  </si>
  <si>
    <t>59.</t>
  </si>
  <si>
    <t>60.</t>
  </si>
  <si>
    <t>Dirección Regional Noroccidente</t>
  </si>
  <si>
    <t>Formación en masculinidades no hegemónicas y su utilidad como acción afirmativa para prevenir la violencia contra la mujer.</t>
  </si>
  <si>
    <t>Determinar la utilidad de implementar estrategias de formación en masculinidades no hegemónicas a los servidores públicos (hombres).</t>
  </si>
  <si>
    <t>61.</t>
  </si>
  <si>
    <t>Renovación tecnológica en el INMLCF</t>
  </si>
  <si>
    <t>Presentar los avances e impactos en materia de renovación tecnológica realizada en la vigencia 2023 para los Laboratorios de Toxicología y Estupefacientes del INMLCF.</t>
  </si>
  <si>
    <t xml:space="preserve">Ciudadanía/Funcionarios </t>
  </si>
  <si>
    <t>62.</t>
  </si>
  <si>
    <t>Jornada de acercamiento con la autoridad Fiscalías Penales Militares.</t>
  </si>
  <si>
    <t>Fiscalías Penales Militares</t>
  </si>
  <si>
    <t>63.</t>
  </si>
  <si>
    <t>64.</t>
  </si>
  <si>
    <t>Comunidad Indígena</t>
  </si>
  <si>
    <t xml:space="preserve">Saravena </t>
  </si>
  <si>
    <t>65.</t>
  </si>
  <si>
    <t xml:space="preserve">Socialización portafolio de servicios </t>
  </si>
  <si>
    <t xml:space="preserve">Informar los servicios y productos Institucionales  </t>
  </si>
  <si>
    <t xml:space="preserve">Autoridades </t>
  </si>
  <si>
    <t>66.</t>
  </si>
  <si>
    <t>Población indígena</t>
  </si>
  <si>
    <t xml:space="preserve">Pueblo Bello </t>
  </si>
  <si>
    <t>67.</t>
  </si>
  <si>
    <t xml:space="preserve">Dar a conocer servicios institucionales y necesidades de atención de las victimas </t>
  </si>
  <si>
    <t>Codazzi</t>
  </si>
  <si>
    <t>68.</t>
  </si>
  <si>
    <t>Aguachica</t>
  </si>
  <si>
    <t>69.</t>
  </si>
  <si>
    <t>Mujeres Víctimas</t>
  </si>
  <si>
    <t>70.</t>
  </si>
  <si>
    <t>71.</t>
  </si>
  <si>
    <t>Mujeres Migrantes en Situación de Explotación Sexual</t>
  </si>
  <si>
    <t>72.</t>
  </si>
  <si>
    <t>73.</t>
  </si>
  <si>
    <t>Dirección Seccional Chocó</t>
  </si>
  <si>
    <t xml:space="preserve">Articulación institucional en la atención de la violencia basada en genero y la percepción ciudadana. </t>
  </si>
  <si>
    <t xml:space="preserve">Dar a conocer el alcance que dentro de la misión de cada institución se brinda en la atención de la violencia basada genero.  </t>
  </si>
  <si>
    <t xml:space="preserve">Lideresa de las comunas de la ciudad de Quibdó. </t>
  </si>
  <si>
    <t>74.</t>
  </si>
  <si>
    <t>Coordinación de Clínica Psiquiatría y psicología Forense. Dirección Regional Nororiente</t>
  </si>
  <si>
    <t xml:space="preserve">El machismo en la influencia de la violencia social </t>
  </si>
  <si>
    <t xml:space="preserve">Informar a la sociedad aspectos de la violencia y su génesis en el machismo </t>
  </si>
  <si>
    <t>Población en general</t>
  </si>
  <si>
    <t>Evento</t>
  </si>
  <si>
    <t>Modalidad</t>
  </si>
  <si>
    <t>Foro</t>
  </si>
  <si>
    <t>Cumplimiento</t>
  </si>
  <si>
    <t>Si</t>
  </si>
  <si>
    <t>No</t>
  </si>
  <si>
    <t>Dirección Regional Nororiente - Seccional Arauca</t>
  </si>
  <si>
    <t>Dirección Regional Nororiente Seccional Santander</t>
  </si>
  <si>
    <t>Inspección judicial a cadáver escena en los casos de siniestros viales rutas de atención en determinación de embriaguez durante jornada.</t>
  </si>
  <si>
    <t>Dar a conocer los servicios misionales de la Dirección Regional Bogotá e identificar las necesidades de la autoridad.</t>
  </si>
  <si>
    <t>Jornada de acercamiento</t>
  </si>
  <si>
    <t>Portafolio de servicios</t>
  </si>
  <si>
    <t>Grupo Clínica Forense Dirección Regional Bogotá</t>
  </si>
  <si>
    <t>Evaluar y mejorar la percepción de los servicios ofrecidos por el grupo de Clínica Forense de la Dirección Regional Bogotá.</t>
  </si>
  <si>
    <t>2024-06-06 y 2024-06-23</t>
  </si>
  <si>
    <t>08-07-2024 a 30-09-2024</t>
  </si>
  <si>
    <t>Usuarios Jornada de Violencia Intrafamiliar</t>
  </si>
  <si>
    <t>Portafolio de Servicios</t>
  </si>
  <si>
    <t>Comunidad de la comuna 5 de Armenia</t>
  </si>
  <si>
    <t>Autoridades, rurales y médicos oficiales de la provincia de García Rovira.</t>
  </si>
  <si>
    <t xml:space="preserve"> García Rovira. </t>
  </si>
  <si>
    <t>Dirección Regional Nororiente Seccional Cesar</t>
  </si>
  <si>
    <t>Mesa de participación</t>
  </si>
  <si>
    <t xml:space="preserve">LGTBIQ+ y funcionarios de alcaldía. </t>
  </si>
  <si>
    <t>Mujeres en condición de prostitución</t>
  </si>
  <si>
    <t>Rutas de atención y acceso a los servicios de atención de los casos de niños, niñas y adolescentes.</t>
  </si>
  <si>
    <t xml:space="preserve">Comunidad Indígena Hitnu </t>
  </si>
  <si>
    <t>Mujeres migrantes en situación de explotación sexual</t>
  </si>
  <si>
    <t>Villavicencio</t>
  </si>
  <si>
    <t>Neiva</t>
  </si>
  <si>
    <t>RESPONSABLE</t>
  </si>
  <si>
    <t>PROGRAMACIÓN</t>
  </si>
  <si>
    <t>SEGUIMIENTO</t>
  </si>
  <si>
    <t>Autoridades Departamento de Risaralda</t>
  </si>
  <si>
    <t>Ninguno</t>
  </si>
  <si>
    <t>No aplica</t>
  </si>
  <si>
    <t>Brindar mayor atención a las diferentes solicitudes de las autoridades, continuar con la resolución de preguntas en las visitas presenciales que se realizaron.</t>
  </si>
  <si>
    <t>Dirección Regional Nororiente- Seccional Cesar</t>
  </si>
  <si>
    <t>San Gil y Socorro</t>
  </si>
  <si>
    <t>A necesidad de la autoridad, se indicó que pueden comunicarse con las coordinaciones para hacer reuniones específicas que aclaren sus dudas.</t>
  </si>
  <si>
    <t>Socialización de portafolio.</t>
  </si>
  <si>
    <t>2024-11-26 2024-12-03</t>
  </si>
  <si>
    <t>Taller de atención integral de víctimas de delitos Sexuales</t>
  </si>
  <si>
    <t>sin dato</t>
  </si>
  <si>
    <t>Realizar seguimiento a 3 casos de delito sexual realizados.</t>
  </si>
  <si>
    <t>Fiscales de la Unidad de Vida</t>
  </si>
  <si>
    <t>Bogotá</t>
  </si>
  <si>
    <t>Tunja</t>
  </si>
  <si>
    <t>Coordinar con Secretaría de Educación espacios de capacitación para docentes y estudiantes.</t>
  </si>
  <si>
    <t>Tolima</t>
  </si>
  <si>
    <t>Armenia</t>
  </si>
  <si>
    <t>Socialización programa valoración de riesgo y ruta de atención de violencia de genero.</t>
  </si>
  <si>
    <t>Realizar espacio de participación y presentación de portafolio de servicios que ofrece el Instituto Nacional de Medicina Legal y Ciencias Forenses Seccional Arauca.</t>
  </si>
  <si>
    <t>Socialización de los portafolios de servicios</t>
  </si>
  <si>
    <t>Portafolio de Servicios y fortalecimiento de atención a víctimas</t>
  </si>
  <si>
    <t>Socialización del portafolio de servicios.</t>
  </si>
  <si>
    <t>ITEM</t>
  </si>
  <si>
    <t>¿CUMPLIO CON LA JORNADA?</t>
  </si>
  <si>
    <t>INSTITUTO NACIONAL DE MEDICINA LEGAL Y CIENCIAS FORENSES
ESPACIOS DE PARTICIPACIÓN
VIGENCIA 2024</t>
  </si>
  <si>
    <t>Dirección Regional Sur - Seccional Tolima</t>
  </si>
  <si>
    <t>Inírida</t>
  </si>
  <si>
    <t>Autoridades Fiscalías, CTI Y SIJIN</t>
  </si>
  <si>
    <t>Brindar asesoría a unidades básicas y apoyo permanente a los médicos del servicio social obligatorio, gestionar traslado según Modelo de MAIF.</t>
  </si>
  <si>
    <t>Zipaquirá</t>
  </si>
  <si>
    <t>Comunidades indígenas</t>
  </si>
  <si>
    <t>Autoridades de Fiscales de CAVIF y CAIVAS</t>
  </si>
  <si>
    <t xml:space="preserve">Comunidad negra, afrocolombianas, raizales y palenqueras del municipio de Arauca </t>
  </si>
  <si>
    <t>Autoridades Fiscalía General de la Nación</t>
  </si>
  <si>
    <t>Autoridades y población en general</t>
  </si>
  <si>
    <t>Mujeres lideresas de la zona del Catatumbo</t>
  </si>
  <si>
    <t>Portafolios de servicios, rutas de atención en casos de violencia de genero.</t>
  </si>
  <si>
    <t xml:space="preserve"> Se presento el procedimiento de valoración en el contexto de diversidad cultural, facilitar el contacto con la autoridad del resguardo, se promovió el abordaje integral más allá de lo penal como mecanismo para eliminar la práctica de ablación, visibilización de cifras e impactos.</t>
  </si>
  <si>
    <t>Inclusión y participación ciudadana en el abordaje forense "Raíces vivas, resiliencia y esperanza"- "Día de la afrocolombianidad".</t>
  </si>
  <si>
    <t>Representación de población sujeta de especial protección constitucional.</t>
  </si>
  <si>
    <t>Auditorios de Seccionales, Unidades Básicas - Seccional Atlántico.</t>
  </si>
  <si>
    <t>Comunidades Raíces Vivas, Resiliencia y Esperanza, un Enfoque a la Vida y la Cultura.</t>
  </si>
  <si>
    <t>Generar espacios institucionales de diálogo con víctimas y autoridades, a través del cual se promovió el intercambio de experiencias para abordar los servicios forenses bajo el enfoque diferencial y la eliminación de barreras de acceso. Aplicar el instrumento de evaluación a una muestra de personas víctimas y representantes de autoridades participantes de los espacios de diálogo realizados con el fin de evaluar el conocimiento de los mismos respecto a los servicios que  presta el Instituto y los requisitos para acceder a dichos servicios.</t>
  </si>
  <si>
    <t>Seguir fortaleciendo la atención diferencial. Seguir generando espacios de interacción con la comunidad enmarcada en el fortalecimiento de la atención para la comunidad Afrocolombiana.</t>
  </si>
  <si>
    <t>Crear espacios de participación ciudadana donde se siga haciendo acercamiento a las diferentes poblaciones de atención diferencial. Sensibilizar a los servidores públicos que atienden a las diferentes víctimas sobre la empatía y entrega de información del alcance del servicio y su ruta de atención.</t>
  </si>
  <si>
    <t>Establecer espacios de comunicación intrainstitucional, interinstitucional e intersectorial para fortalecer la atención.</t>
  </si>
  <si>
    <t>Autoridades administrativas, judiciales y colectivos de víctimas.</t>
  </si>
  <si>
    <t>Auditorio Fiscalía Seccional Caldas.</t>
  </si>
  <si>
    <t>Autoridades administrativas, judiciales y colectivos de victimas.</t>
  </si>
  <si>
    <t>Rutas de atención de los servicios de Clínica y Patología.</t>
  </si>
  <si>
    <t>Atención diferencial.</t>
  </si>
  <si>
    <t>Socializar rutas de atención y conocer necesidades del servicio.</t>
  </si>
  <si>
    <t>Población en general - municipio de Valledupar y autoridades.</t>
  </si>
  <si>
    <t>Mesa de participación ciudadana.</t>
  </si>
  <si>
    <t>Jornada de acercamiento con la autoridad Unidad de Vida.</t>
  </si>
  <si>
    <t>Unidad de Vida.</t>
  </si>
  <si>
    <t>Fiscalía General Penal Militar y Policía.</t>
  </si>
  <si>
    <t>Jornada de acercamiento interinstitucional Fiscalía General Penal Militar y Policial y Dirección Regional Bogotá del Instituto.</t>
  </si>
  <si>
    <t>Representación de población sujeta de especial protección constitucional con orientación sexual e identidad de género diversa.</t>
  </si>
  <si>
    <t>Auditorios de Seccionales, Unidades Básicas - Seccional Sucre.</t>
  </si>
  <si>
    <t>Comunidad con orientación sexual e identidad de género diversa.</t>
  </si>
  <si>
    <t>Crear espacios de participación ciudadana para continuar con el acercamiento a las diferentes poblaciones diferenciales. Sensibilizar a los servidores públicos que atienden a las diferentes víctimas.</t>
  </si>
  <si>
    <t>Seguir fortaleciendo la atención desde un enfoque diferencial y una perspectiva de género. Con retos por alcanzar como: Continuar brindando conocimientos sobre los servicios ofrecidos por el Instituto a población víctima y a autoridades presentes a nivel local, junto con alcances y requerimientos para solicitar los servicios del portafolio. Continuar aplicando instrumentos de evaluación en nuevos eventos de acercamiento a población víctima y autoridades, para conocer y seguir fortaleciendo canales de información sobre servicios  brindados, requisitos para solicitar los servicios y alcance de los mismos.</t>
  </si>
  <si>
    <t>Socialización portafolio de servicios.</t>
  </si>
  <si>
    <t>Informar los servicios y productos Institucionales.</t>
  </si>
  <si>
    <t>Autoridades Fiscalía.</t>
  </si>
  <si>
    <t>Realizar informe de las solicitudes hechas por parte de los fiscales a cargo.</t>
  </si>
  <si>
    <t>Dirección Regional Nororiente - Seccional Cesar</t>
  </si>
  <si>
    <t>Informar los servicios y productos institucionales.</t>
  </si>
  <si>
    <t>Autoridades Fiscalía CAIVAS-CAVIF.</t>
  </si>
  <si>
    <t>Valledupar</t>
  </si>
  <si>
    <t>Portafolio de servicios del Instituto y requisitos para acceder a los servicios.</t>
  </si>
  <si>
    <t>Dirección Regional Noroccidente - Seccional Chocó.</t>
  </si>
  <si>
    <t>Articulación institucional en la atención de la violencia basada en género y la percepción ciudadana.</t>
  </si>
  <si>
    <t>Dar a conocer el alcance que dentro de la misión de cada institución se brinda en la atención de la violencia basada genero.</t>
  </si>
  <si>
    <t>Lideresa de las comunas de la ciudad de Quibdó.</t>
  </si>
  <si>
    <t>Por definir</t>
  </si>
  <si>
    <t>Mesa de participación: Articulación institucional en la atención de la violencia basada en género y la percepción ciudadana.</t>
  </si>
  <si>
    <t>Informe consolidado semestral de espacios de participación Dirección Regional Noroccidente. Articulación institucional en la atención de la violencia basada en género y la percepción ciudadana.</t>
  </si>
  <si>
    <t>Seguir implementando jornadas de sensibilización al interior de las comunas con enfoque de género y que puedan ser dirigidas a las diferentes etapas del ciclo vital, con el fin de fortalecer la familia y la comunidad.</t>
  </si>
  <si>
    <t>Dirección Regional Oriente - Seccional Meta</t>
  </si>
  <si>
    <t>Protocolo de Violencias de Género e Intrafamiliar / Alexsy Emilia Ruíz, Epidemióloga SMS. Sistema Médico Legal. Abordaje Integral de Violencias. Recolección y manejo de material probatorio en delito sexual.</t>
  </si>
  <si>
    <t>Realizar un intercambio de saberes entre las profesionales del sector salud de las IPS de Villavicencio - Meta, sobre la atención integral a las víctimas de violencia sexual como parte de las actividades a desarrollar por personal de talento humano del sector salud.</t>
  </si>
  <si>
    <t>Personal médico de enfermería y psicosocial IPS Villavicencio.</t>
  </si>
  <si>
    <t>Centro de Salud IPS - Villavicencio.</t>
  </si>
  <si>
    <t>Taller de atención integral de víctimas de delitos Sexuales.</t>
  </si>
  <si>
    <t>Capacitación y sensibilización al personal médico de enfermería y psicosocial del Meta.</t>
  </si>
  <si>
    <t>Dirección Regional Nororiente - Seccional Norte de Santander</t>
  </si>
  <si>
    <t>Dialogar sobre dificultades de las autoridades de tránsito frente a las labores de inspección judicial de escena y cadáveres en el contexto de eventos de transporte y determinación en personas vivas de embriaguez. Socialización de portafolio de servicios del Instituto.</t>
  </si>
  <si>
    <t>Autoridades de Tránsito. Secretarios. Inspectores.</t>
  </si>
  <si>
    <t>Mesa con Autoridades de Tránsito Área Metropolitana de Cúcuta.</t>
  </si>
  <si>
    <t>Convocar reunión virtual a las autoridades de municipio de San Cayetano y sector salud para tratar tema específico de manejo de casos de accidente de tránsito y apoyo de personal de salud en prueba de embriaguez.</t>
  </si>
  <si>
    <t>Ninguna</t>
  </si>
  <si>
    <t>Aplicación del enfoque diferencial forense en las comunidades indígenas del departamento.</t>
  </si>
  <si>
    <t>Socializar con los lideres indígenas del departamento del Guainía los servicios que ofrece el Instituto, presentación del equipo de la Unidad Básica del Guainía y dar a conocer las recomendaciones para la aplicación del enfoque diferencial en el servicio forense en las comunidades indígenas del departamento respetando las creencias y su cultura.</t>
  </si>
  <si>
    <t>Comunidad indígena El Paujil.</t>
  </si>
  <si>
    <t>Socialización del portafolio de los servicios ofrecidos por el Instituto y de la importancia que tienen para la comunidad.</t>
  </si>
  <si>
    <t>Realizar reuniones que incluyan a los Líderes Indígenas del departamento y a las instituciones como el Hospital Departamental y el Instituto Nacional de Medicina Legal y Ciencias Forenses para trabajar en equipo, garantizando una mejor atención integral a la población. Socializar en las comunidades, la guía de enfoque diferencial para concientizar a las Comunidades Indígenas de la importancia que tiene en los procesos de investigación.</t>
  </si>
  <si>
    <t>Mesa de trabajo socialización de cifras estadísticas y casos de violencia sexual.</t>
  </si>
  <si>
    <t>Socializar rutas de atención de delitos sexuales y cifras de atención de delitos sexual.</t>
  </si>
  <si>
    <t>Secretaría Salud del Meta</t>
  </si>
  <si>
    <t>Médicos del Servicio Social Obligatorio.</t>
  </si>
  <si>
    <t>Presentó las rutas de atención de delitos sexuales y cifras de atención de violencia sexual.</t>
  </si>
  <si>
    <t>Jornada de acercamiento interinstitucional: Fiscal Unidad de Vida y Dirección Regional Bogotá, Instituto.</t>
  </si>
  <si>
    <t>Fiscales de Unidad de Vida</t>
  </si>
  <si>
    <t>No aplica.</t>
  </si>
  <si>
    <t>Dirección Regional Oriente - Seccional Cundinamarca</t>
  </si>
  <si>
    <t>Ejecutar las dos jornadas de acercamiento con autoridades y evaluar su conocimiento. Hacer el informe de las jornadas realizadas y los compromisos adquiridos.</t>
  </si>
  <si>
    <t>Autoridades Fiscalías, CTI Y SIJIN.</t>
  </si>
  <si>
    <t>Híbrida</t>
  </si>
  <si>
    <t>Evaluar el conocimiento de los servicios que presta la institución y la ruta de atención de clínica y patología, difusión del portafolio de servicios, calidad del dato en los sistemas de información.</t>
  </si>
  <si>
    <t>Jornada de acercamiento Violencia de género.</t>
  </si>
  <si>
    <t>Acercamiento a Fiscalía de Género.</t>
  </si>
  <si>
    <t>Dar a conocer los servicios proporcionados por el grupo de Clínica Forense de la Dirección Regional Bogotá a los Fiscales Especializados en Violencia de Género.</t>
  </si>
  <si>
    <t>Fiscales de Género</t>
  </si>
  <si>
    <t>Jornada de acercamiento con la Fiscalía de Violencia de Género.</t>
  </si>
  <si>
    <t>Portafolio de servicios.</t>
  </si>
  <si>
    <t>Ejecutar las dos jornadas de acercamiento con autoridades y evaluar su conocimiento. Hacer el informe de las jornadas realizadas y los compromisos adquiridos y escuchar las problemáticas de la comunidad.</t>
  </si>
  <si>
    <t>Colectivo de Mujeres Barandillas Zipaquirá</t>
  </si>
  <si>
    <t>Socializar las rutas de atención de clínica y patología, enfoque de atención diferencial a colectivos de mujeres, informar sobre la gratuidad de los servicios y escuchar problemáticas de la comunidad.</t>
  </si>
  <si>
    <t>Brindar asesoría al Colectivo de Mujeres que asiste a las Unidades Básicas de la Seccional Cundinamarca. Continuar acercamiento con las comunidades en forma constante y progresiva. Crear canales de comunicación con el sector salud. Realizar sensibilización a autoridades de las problemáticas de las comunidades.</t>
  </si>
  <si>
    <t>Dirección Regional Oriente - Seccional Boyacá</t>
  </si>
  <si>
    <t>Evaluar el conocimiento que las autoridades tienen frente a los servicios que se prestan en la Seccional Boyacá y  los requisitos para acceder a dichos servicios.</t>
  </si>
  <si>
    <t>Fiscales y policía judicial del CTI y SIJIN</t>
  </si>
  <si>
    <t>Presentación prestación de servicios y requisitos para acceder a los servicios.</t>
  </si>
  <si>
    <t>Se acuerda que en las solicitudes de valoración por el área de psicología y psiquiatría forense se registre la fecha de la audiencia para que se les dé prioridad a aquellas con fechas próximas.</t>
  </si>
  <si>
    <t>Evaluar el conocimiento que las autoridades tienen frente a los servicios que se prestan en la Seccional Boyacá y los requisitos para acceder a dichos servicios.</t>
  </si>
  <si>
    <t>Mujeres de la Casa de Mujeres Empoderadas de la Alcaldía Municipal de Tunja</t>
  </si>
  <si>
    <t>Se socializó el portafolio de servicios en los colegios para que conozcan los procedimientos de atención medicolegal en casos de violencia sexual contra los niños, niñas y adolescentes que son muy frecuentes en las instituciones escolares.</t>
  </si>
  <si>
    <t>Jurisdicción indígena, interlocución entre el sistema judicial nacional y la jurisdicción especial indígena.</t>
  </si>
  <si>
    <t>Conocer los derechos de los usuarios que acuden al servicio de justicia en la Jurisdicción ordinaria y especial Indígena.</t>
  </si>
  <si>
    <t>Comunidades indígenas, Fiscalía General, Jurisdicción Especial</t>
  </si>
  <si>
    <t>Reunión presencial interjurisdiccional y de interlocución entre los pueblos indígenas y el sistema judicial del departamento del Tolima - Región Suroriente.</t>
  </si>
  <si>
    <t>Seguir participando en estos espacios para adquirir conocimiento y compromiso con la atención de esas comunidades. Respetar sus derechos y costumbres como comunidades indígenas.</t>
  </si>
  <si>
    <t>Autoridades ancestrales de la zona sur del departamento del Huila.</t>
  </si>
  <si>
    <t>Realizar el primer palabreo con todos los operadores de justicia y abordar de manera conjunta las barreras para el ejercicio de la coordinación y articulación interjurisdiccional en el territorio, además de conocer el funcionamiento de la justicia ordinaria por parte de las autoridades de los pueblos ancestrales a saber. Un encuentro de autoridades de la justicia ordinaria y las autoridades ancestrales de la zona sur del departamento del Huila.</t>
  </si>
  <si>
    <t>Se dió a conocer a todos los operadores de justicia y abordar de manera conjunta las barreras para el ejercicio de la coordinación y articulación interjurisdiccional en el territorio, además de conocer el funcionamiento de la justicia ordinaria por parte de las autoridades de los pueblos ancestrales a saber. Un encuentro de autoridades de la justicia ordinaria y las autoridades ancestrales de la zona sur del departamento del Huila.</t>
  </si>
  <si>
    <t>Continuar con la capacitación de las autoridades ancestrales en tema de manejo de evidencias, solicitudes de análisis a los laboratorios y/u organismo de inspección.</t>
  </si>
  <si>
    <t>Jornada de acercamiento con Asociación Víctimas de Violencia Moteras Púrpura</t>
  </si>
  <si>
    <t>Conductoras Púrpura</t>
  </si>
  <si>
    <t>Conductoras púrpura</t>
  </si>
  <si>
    <t>Mejorar la percepción y el conocimiento sobre los servicios ofrecidos por el grupo de Clínica Forense de la Dirección Regional Bogotá, alcanzando un impacto del 100%.</t>
  </si>
  <si>
    <t>Fortalecer la comunicación: Continuar con la implementación de estrategias de comunicación efectivas para asegurar que la información sobre los servicios del Instituto a la comunidad y asociaciones de víctimas, en este caso Conductoras Púrpura, llegue de manera clara y accesible a toda la comunidad. Aumentar la Capacitación: Ofrecer más sesiones de formación y orientación presenciales como virtuales, para reforzar el conocimiento sobre los servicios y procesos relacionados con la violencia de género. Continuar un seguimiento continuo de la percepción y la satisfacción de los usuarios con respecto a los servicios prestados a la comunidad, para ajustar y mejorar los programas y estrategias de acuerdo con las necesidades identificadas.</t>
  </si>
  <si>
    <t>Grupo de Evidencia Traza Forense - Dirección Regional Bogotá</t>
  </si>
  <si>
    <t>Fortalecer el relacionamiento del instituto con las víctimas y las autoridades. Desarrollar estrategia de divulgación sobre los servicios que presta el laboratorio para las autoridades donde no se reciben solicitudes.</t>
  </si>
  <si>
    <t>Autoridades solicitantes del Instituto</t>
  </si>
  <si>
    <t>Autoridades Solicitantes del Instituto</t>
  </si>
  <si>
    <t>Se socializó en reunión los servicios de análisis de silicona liquida en muestras forenses de procedimientos estéticos, análisis de sustancias corrosivas y geología – suelos.</t>
  </si>
  <si>
    <t>Grupo de Psiquiatría y Psicología Forense - Dirección Regional Bogotá</t>
  </si>
  <si>
    <t>Violencia de género e intrafamiliar</t>
  </si>
  <si>
    <t>Dar a conocer a los usuarios de las Jornadas de Violencia Intrafamiliar, sobre Violencia de Género y Violencia Intrafamiliar. Sensibilizar sobre Violencia de Género y Violencia Intrafamiliar a los usuarios del Grupo de Psiquiatría y Psicología Forense.</t>
  </si>
  <si>
    <t>Servicios prestados por el Grupo de Psiquiatría y Psicología Forense. Profesionales que prestan el servicio de valoración. Autoridades que pueden realizar la solicitud de valoración. Tipos de Violencia de Género. Definición de Violencia de Genero.</t>
  </si>
  <si>
    <t>Dirección Regional Occidente - Seccional Quindío</t>
  </si>
  <si>
    <t>Cadena de custodia, manejo de embalaje de muestras obtenidas por delito sexual.</t>
  </si>
  <si>
    <t>Perfeccionar los métodos de recolección, tratamiento y manejo para posterior embalaje de las muestras obtenidas en la atención del delito sexual aplicando los principios fundamentales del sistema de cadena de custodia.</t>
  </si>
  <si>
    <t>Personal de salud de la Clínica Sagrada Familia que tienen contacto con víctimas del delito sexual.</t>
  </si>
  <si>
    <t>Médicos de Servicio Social Obligatorio</t>
  </si>
  <si>
    <t>Sistema de cadena de custodia y sus principios, con la aplicación en simultáneo.</t>
  </si>
  <si>
    <t>Brindar apoyo y asesoría que puede ser solicitada a través del correo electrónico: dsquindio@medicinalegal.gov.co y/o al PBX 6063515310 – Extensión 68800.</t>
  </si>
  <si>
    <t>Dar a conocer a la mayoría de los ciudadanos que habitan en la comuna 5 de Armenia, más exactamente el barrio Villa Liliana, en qué consiste la labor forense y cuáles son los servicios que tiene el Instituto Nacional de Medicina Legal y Ciencias Forenses.</t>
  </si>
  <si>
    <t>Presentación del portafolio de servicios, laboratorio y adelantos construcción de la morgue.</t>
  </si>
  <si>
    <t>Informar a la comunidad constantemente, sobre las decisiones que tomen las administraciones de gobierno y municipales, respecto a la enajenación de algún predio para la construcción de la morgue.</t>
  </si>
  <si>
    <t>Realizar sensibilización con difusión de portafolio de servicios, criterios de selección para asignación de citas (proceso de tamizaje), apoyo en el proceso de selección de casos para valoraciones de Psiquiatría y/o Psicología Forense, apoyo en la realización de Brigadas de atención de víctimas.</t>
  </si>
  <si>
    <t>Difusión del portafolio de servicios a autoridades de San Gil y Vélez.</t>
  </si>
  <si>
    <t>Realizar jornadas (brigadas) de atención a víctimas de violencia intrafamiliar y delitos sexuales, de estas poblaciones, para facilitar la elaboración de pruebas por Psicología y Psiquiatría Forense y que son requeridas por las autoridades para la administración de justicia, las cuales se ven postergadas y en ocasiones no se realizan por dificultades económicas y en el desplazamiento Bucaramanga. La propuesta y el compromiso es que la Fiscalía envía las solicitudes y los expedientes se prioriza el tamizaje y se organiza la brigada.</t>
  </si>
  <si>
    <t>Dirección Regional Nororiente - Seccional Santander</t>
  </si>
  <si>
    <t>Abordaje tiempo de entrega, buenas prácticas forenses a médicos SSO, manejo de aplicativos SICLICO Y SIRDEC.</t>
  </si>
  <si>
    <t>Socializar los procedimientos forenses a los médicos de SSO, abordaje de casos, tiempos de entrega y atención diferencial. Rutas de asistencia forense, sensibilizar a las buenas prácticas forenses a los médicos SSO y oficiales dadas las falencias que se vienen presentando en la realización de informes periciales por estos profesionales. Se realizó sensibilización para el uso de aplicativos SICLICO y SIRDEC, sensibilización abordaje de casos de clínica, sensibilización de abordaje de casos de patología forense, se aclaran rutas de apoyo interinstitucional.</t>
  </si>
  <si>
    <t>Difusión de la importancia del manejo adecuado de las plataformas, cómo se tiene acceso a las mismas, normatividad que regula el SSO en cuanto a prácticas forenses. Diligenciamiento de certificados de defunción. Estas dudas planteadas tanto por las autoridades como por los médicos SSO y oficiales.</t>
  </si>
  <si>
    <t>Realizar una jornada de sensibilización en el adecuado abordaje de casos tanto de clínica como de patología forense. La misma será organizada por los directores de los hospitales de la Provincia de García Rovira y los médicos rurales, darán aviso a la Seccional Santander de fecha y hora de reunión.</t>
  </si>
  <si>
    <t>Socializar el portafolio de servicios del Instituto Nacional de Medicina Legal y Ciencias Forenses con atención con enfoque diferencial.</t>
  </si>
  <si>
    <t>Continuar realizando este tipo de espacios con la población en otros escenarios.</t>
  </si>
  <si>
    <t>Valoración de riesgo a mujeres víctimas de violencia</t>
  </si>
  <si>
    <t>Realizar segundo encuentro con mujeres víctimas de violencia, socializar las rutas de atención a mujeres víctimas de violencia, concientizar sobre la violencia basada en género y conocer necesidades del servicio.</t>
  </si>
  <si>
    <t>Chiriguaná</t>
  </si>
  <si>
    <t>Socializar portafolio de servicios, puntos de atención, rutas de acceso a nuestros servicios, así como la implementación de modelos de atención forense con enfoque diferencial.</t>
  </si>
  <si>
    <t>Socialización portafolio de servicios, puntos de atención, rutas de acceso a nuestros servicios.</t>
  </si>
  <si>
    <t>Violencia basada en genero, servicios clínica y patología.</t>
  </si>
  <si>
    <t>Socializar el portafolio de servicios con grupos de especial protección comunidad Lgtbi+ de Asotransnort, Frida Kahlo, Zapatilla Dorada.</t>
  </si>
  <si>
    <t>Mujeres en condición de prostitución.</t>
  </si>
  <si>
    <t>Socialización servicios de clínica y patología, aspectos de violencia basada en genero, servicios a la comunidad LGBTI.</t>
  </si>
  <si>
    <t>Continuar en la capacitación de funcionarios con respecto a la atención diferencial, cursos de violencia basada en género.</t>
  </si>
  <si>
    <t xml:space="preserve">LGTBIQ+ y funcionarios de Alcaldía. </t>
  </si>
  <si>
    <t>Portafolio de servicios, rutas de atención.</t>
  </si>
  <si>
    <t>Socializar con los funcionarios de la Fiscalía General de la Nación, el portafolio de servicios de Psiquiatría y Psicología Forense del Instituto.</t>
  </si>
  <si>
    <t>Autoridades, Fiscalía General de la Nación.</t>
  </si>
  <si>
    <t>Autoridades. Fiscalía General de la Nación.</t>
  </si>
  <si>
    <t>Orientar la manera correcta de acceder a cada una de las pericias ofertadas por el área, aclarar la ruta de acceso a los servicios de atención a los casos de niños niñas y adolescentes, violencia sexual, violencia de pareja, valoración del riesgo, entre otros y procesos de atención diferencial. De igual forma, delimitar los alcances de nuestros servicios para optimizar el proceso desde la recepción de las solicitudes hasta la atención de los usuarios, la entrega de informes periciales y la asistencia a audiencias orales.</t>
  </si>
  <si>
    <t>Enviar a los asistentes el Portafolio de Servicios en versión digital. Estar prestos a brindar asesoría a las autoridades frente a solicitudes e inquietudes específicas. Así como informe espacios de participación. Facilitar procesos de capacitación a personal que ingresa nuevo a cada Unidad de Fiscalía.</t>
  </si>
  <si>
    <t>Socialización Portafolio de Servicios del Instituto Nacional de Medicina Legal y Ciencias Forenses con atención con enfoque diferencial.</t>
  </si>
  <si>
    <t>Victimas comunidad negra, afrocolombianas, raizales y palenqueras del municipio de Arauca.</t>
  </si>
  <si>
    <t>Socialización del portafolios de servicios, resolución de inquietudes.</t>
  </si>
  <si>
    <t>Requisitos para el acceso a las valoraciones, medios para las solicitudes de valoraciones.</t>
  </si>
  <si>
    <t>Dialogar sobre dificultades de las autoridades de tránsito frente a las labores de inspección judicial de escena y cadáveres en el contexto de eventos de transporte y determinación en personas vivas de embriaguez. Socialización de portafolio de servicios del Instituto Nacional de Medicina Legal y Ciencias Forenses.</t>
  </si>
  <si>
    <t>Autoridades de tránsito, Secretarías e Inspecciones.</t>
  </si>
  <si>
    <t>Socialización del portafolio de servicios, resolución de inquietudes en el contexto de eventos de transporte y determinación en personas vivas de embriaguez, requisitos de acceso a los servicios.</t>
  </si>
  <si>
    <t>Socializar con los funcionarios de la Fiscalía General de la Nación, el portafolio de servicios de Psiquiatría y Psicología Forense del Instituto a fin de orientar la manera correcta de acceder a cada una de las pericias ofertadas por el área, aclarar la ruta de acceso a los servicios de atención a los casos de niños niñas y adolescente, violencia sexual, violencia de pareja, valoración del riesgo, entre otros y procesos de atención diferencial. De igual forma, delimitar los alcances de nuestros servicios para optimizar el proceso desde la recepción de las solicitudes hasta la atención de los usuarios, la entrega de informes periciales y la asistencia a audiencias orales.</t>
  </si>
  <si>
    <t>Socialización los portafolios de servicio y las rutas atención de los casos de niños, niñas y adolescentes.</t>
  </si>
  <si>
    <t>Enviar a los asistentes el Portafolio de Servicios en versión digital. Estar prestos a brindar asesoría a las autoridades frente a solicitudes e inquietudes específicas. Así como acceder a los servicios por área.</t>
  </si>
  <si>
    <t>Socializar portafolio de servicios y rutas de atención integral para víctimas de violencia basada en género.</t>
  </si>
  <si>
    <t>Autoridades y población en general.</t>
  </si>
  <si>
    <t>Socialización del portafolio de servicios y ruta de atención para víctimas de violencia basada en género.</t>
  </si>
  <si>
    <t>Portafolio de Servicios y fortalecimiento de atención a víctimas, ABC de lo primeros auxilios psicológicos, rutas de atención basada en género, ciclo de la violencia.</t>
  </si>
  <si>
    <t>Socialización del portafolio de servicios y fortalecimiento de atención a víctimas, ABC de lo primeros auxilios psicológicos, rutas de atención basada en género, ciclo de la violencia.</t>
  </si>
  <si>
    <t>Socializar a las mujeres migrantes en situación de explotación sexual las cuales pertenecen a la fundación FRIDA KAHLO, la ruta de atención existente para casos de violencias basadas en género, ruta de atención y prestación de servicios dentro del Instituto Nacional de Medicina Legal y Ciencias Forenses.</t>
  </si>
  <si>
    <t>Socialización a las mujeres migrantes en situación de explotación sexual, presentación de la ruta de atención existente para casos de violencias basadas en género, ruta de atención y prestación de servicios dentro del Instituto Nacional de Medicina Legal y Ciencias Forenses.</t>
  </si>
  <si>
    <t>Continuar con la prestación de servicios desde el Instituto de Medicina Legal desde la empatía y el respeto.</t>
  </si>
  <si>
    <t>Contexto en diferentes áreas en ciencias forenses y medicas</t>
  </si>
  <si>
    <t>Mujeres sobrevivientes de violencia de pareja o ex pareja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</si>
</sst>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yyyy\-mm\-dd;@"/>
  </numFmts>
  <fonts count="14" x14ac:knownFonts="1">
    <font>
      <sz val="11"/>
      <color theme="1"/>
      <name val="Calibri"/>
      <family val="2"/>
      <scheme val="minor"/>
    </font>
    <font>
      <sz val="10"/>
      <color theme="1"/>
      <name val="Arial"/>
      <family val="2"/>
    </font>
    <font>
      <sz val="9"/>
      <color theme="1"/>
      <name val="Arial"/>
      <family val="2"/>
    </font>
    <font>
      <sz val="11"/>
      <color theme="1"/>
      <name val="Arial"/>
      <family val="2"/>
    </font>
    <font>
      <b/>
      <sz val="11"/>
      <color theme="0"/>
      <name val="Arial"/>
      <family val="2"/>
    </font>
    <font>
      <sz val="12"/>
      <color theme="1"/>
      <name val="Arial"/>
      <family val="2"/>
    </font>
    <font>
      <b/>
      <sz val="18"/>
      <color theme="1"/>
      <name val="Arial"/>
      <family val="2"/>
    </font>
    <font>
      <sz val="10"/>
      <color theme="1"/>
      <name val="Arial"/>
    </font>
    <font>
      <sz val="12"/>
      <color theme="0"/>
      <name val="Arial"/>
      <family val="2"/>
    </font>
    <font>
      <sz val="11"/>
      <color theme="0"/>
      <name val="Calibri"/>
      <family val="2"/>
      <scheme val="minor"/>
    </font>
    <font>
      <b/>
      <sz val="11"/>
      <color theme="1"/>
      <name val="Arial"/>
      <family val="2"/>
    </font>
    <font>
      <b/>
      <sz val="9"/>
      <color theme="0"/>
      <name val="Arial"/>
      <family val="2"/>
    </font>
    <font>
      <sz val="9"/>
      <color theme="1"/>
      <name val="Calibri"/>
      <family val="2"/>
      <scheme val="minor"/>
    </font>
    <font>
      <sz val="10"/>
      <name val="Arial"/>
      <family val="2"/>
    </font>
  </fonts>
  <fills count="5">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0"/>
        <bgColor indexed="64"/>
      </patternFill>
    </fill>
  </fills>
  <borders count="35">
    <border>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theme="0" tint="-0.499984740745262"/>
      </left>
      <right/>
      <top/>
      <bottom/>
      <diagonal/>
    </border>
    <border>
      <left/>
      <right style="thin">
        <color theme="0" tint="-0.499984740745262"/>
      </right>
      <top/>
      <bottom/>
      <diagonal/>
    </border>
    <border>
      <left style="hair">
        <color theme="0" tint="-0.499984740745262"/>
      </left>
      <right style="hair">
        <color theme="0" tint="-0.499984740745262"/>
      </right>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style="medium">
        <color indexed="64"/>
      </left>
      <right/>
      <top style="medium">
        <color indexed="64"/>
      </top>
      <bottom/>
      <diagonal/>
    </border>
    <border>
      <left/>
      <right/>
      <top style="medium">
        <color indexed="64"/>
      </top>
      <bottom/>
      <diagonal/>
    </border>
    <border>
      <left/>
      <right style="thin">
        <color theme="0" tint="-0.499984740745262"/>
      </right>
      <top style="medium">
        <color indexed="64"/>
      </top>
      <bottom/>
      <diagonal/>
    </border>
    <border>
      <left style="thin">
        <color theme="0" tint="-0.499984740745262"/>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theme="0" tint="-0.499984740745262"/>
      </right>
      <top/>
      <bottom style="medium">
        <color indexed="64"/>
      </bottom>
      <diagonal/>
    </border>
    <border>
      <left style="thin">
        <color theme="0" tint="-0.499984740745262"/>
      </left>
      <right/>
      <top/>
      <bottom style="medium">
        <color indexed="64"/>
      </bottom>
      <diagonal/>
    </border>
    <border>
      <left/>
      <right style="medium">
        <color indexed="64"/>
      </right>
      <top/>
      <bottom style="medium">
        <color indexed="64"/>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right style="medium">
        <color theme="0" tint="-0.499984740745262"/>
      </right>
      <top style="medium">
        <color theme="0" tint="-0.499984740745262"/>
      </top>
      <bottom/>
      <diagonal/>
    </border>
    <border>
      <left style="thin">
        <color theme="8" tint="-0.499984740745262"/>
      </left>
      <right style="hair">
        <color theme="8" tint="-0.499984740745262"/>
      </right>
      <top style="hair">
        <color theme="8" tint="-0.499984740745262"/>
      </top>
      <bottom style="hair">
        <color theme="8" tint="-0.499984740745262"/>
      </bottom>
      <diagonal/>
    </border>
    <border>
      <left style="hair">
        <color theme="8" tint="-0.499984740745262"/>
      </left>
      <right style="hair">
        <color theme="8" tint="-0.499984740745262"/>
      </right>
      <top style="hair">
        <color theme="8" tint="-0.499984740745262"/>
      </top>
      <bottom style="hair">
        <color theme="8" tint="-0.499984740745262"/>
      </bottom>
      <diagonal/>
    </border>
    <border>
      <left style="hair">
        <color theme="8" tint="-0.499984740745262"/>
      </left>
      <right style="thin">
        <color theme="8" tint="-0.499984740745262"/>
      </right>
      <top style="hair">
        <color theme="8" tint="-0.499984740745262"/>
      </top>
      <bottom style="hair">
        <color theme="8" tint="-0.499984740745262"/>
      </bottom>
      <diagonal/>
    </border>
  </borders>
  <cellStyleXfs count="1">
    <xf numFmtId="0" fontId="0" fillId="0" borderId="0"/>
  </cellStyleXfs>
  <cellXfs count="88">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14" fontId="5" fillId="0" borderId="0" xfId="0" applyNumberFormat="1" applyFont="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14" fontId="1" fillId="0" borderId="9" xfId="0" applyNumberFormat="1" applyFont="1" applyBorder="1" applyAlignment="1">
      <alignment horizontal="center" vertical="center" wrapText="1"/>
    </xf>
    <xf numFmtId="0" fontId="1" fillId="0" borderId="13" xfId="0" applyFont="1" applyBorder="1" applyAlignment="1">
      <alignment vertical="center" wrapText="1"/>
    </xf>
    <xf numFmtId="0" fontId="1" fillId="0" borderId="6" xfId="0" applyFont="1" applyBorder="1" applyAlignment="1">
      <alignment vertical="center" wrapText="1"/>
    </xf>
    <xf numFmtId="14" fontId="1" fillId="0" borderId="6" xfId="0" applyNumberFormat="1" applyFont="1" applyBorder="1" applyAlignment="1">
      <alignment horizontal="center" vertical="center" wrapText="1"/>
    </xf>
    <xf numFmtId="0" fontId="1" fillId="0" borderId="14" xfId="0" applyFont="1" applyBorder="1" applyAlignment="1">
      <alignment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0" borderId="0" xfId="0" applyFont="1" applyAlignment="1" applyProtection="1">
      <alignment horizontal="center" vertical="center" wrapText="1"/>
      <protection locked="0"/>
    </xf>
    <xf numFmtId="0" fontId="0" fillId="0" borderId="0" xfId="0" applyProtection="1">
      <protection locked="0"/>
    </xf>
    <xf numFmtId="0" fontId="5" fillId="0" borderId="0" xfId="0" applyFont="1" applyAlignment="1" applyProtection="1">
      <alignment vertical="center" wrapText="1"/>
      <protection locked="0"/>
    </xf>
    <xf numFmtId="14" fontId="5" fillId="0" borderId="0" xfId="0" applyNumberFormat="1" applyFont="1" applyAlignment="1" applyProtection="1">
      <alignment horizontal="center" vertical="center" wrapText="1"/>
      <protection locked="0"/>
    </xf>
    <xf numFmtId="0" fontId="1" fillId="0" borderId="0" xfId="0" applyFont="1" applyAlignment="1" applyProtection="1">
      <alignment vertical="center" wrapText="1"/>
      <protection locked="0"/>
    </xf>
    <xf numFmtId="165" fontId="5" fillId="0" borderId="0" xfId="0" applyNumberFormat="1" applyFont="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0" xfId="0" applyFont="1" applyFill="1" applyAlignment="1" applyProtection="1">
      <alignment vertical="center" wrapText="1"/>
      <protection locked="0"/>
    </xf>
    <xf numFmtId="14" fontId="8" fillId="3" borderId="0" xfId="0" applyNumberFormat="1" applyFont="1" applyFill="1" applyAlignment="1" applyProtection="1">
      <alignment horizontal="center" vertical="center" wrapText="1"/>
      <protection locked="0"/>
    </xf>
    <xf numFmtId="0" fontId="9" fillId="3" borderId="0" xfId="0" applyFont="1" applyFill="1" applyProtection="1">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165" fontId="11" fillId="3" borderId="30" xfId="0" applyNumberFormat="1" applyFont="1" applyFill="1" applyBorder="1" applyAlignment="1">
      <alignment horizontal="center" vertical="center" wrapText="1"/>
    </xf>
    <xf numFmtId="14" fontId="11" fillId="3" borderId="30" xfId="0" applyNumberFormat="1" applyFont="1" applyFill="1" applyBorder="1" applyAlignment="1">
      <alignment horizontal="center" vertical="center" wrapText="1"/>
    </xf>
    <xf numFmtId="0" fontId="11" fillId="3" borderId="31" xfId="0" applyFont="1" applyFill="1" applyBorder="1" applyAlignment="1">
      <alignment vertical="center" wrapText="1"/>
    </xf>
    <xf numFmtId="0" fontId="12" fillId="0" borderId="0" xfId="0" applyFont="1" applyProtection="1">
      <protection locked="0"/>
    </xf>
    <xf numFmtId="0" fontId="2" fillId="0" borderId="0" xfId="0" applyFont="1" applyAlignment="1" applyProtection="1">
      <alignment vertical="center" wrapText="1"/>
      <protection locked="0"/>
    </xf>
    <xf numFmtId="0" fontId="1" fillId="4" borderId="32" xfId="0" applyFont="1" applyFill="1" applyBorder="1" applyAlignment="1">
      <alignment horizontal="center" vertical="top" wrapText="1"/>
    </xf>
    <xf numFmtId="0" fontId="1" fillId="4" borderId="33" xfId="0" applyFont="1" applyFill="1" applyBorder="1" applyAlignment="1">
      <alignment vertical="top" wrapText="1"/>
    </xf>
    <xf numFmtId="165" fontId="1" fillId="4" borderId="33" xfId="0" applyNumberFormat="1" applyFont="1" applyFill="1" applyBorder="1" applyAlignment="1">
      <alignment horizontal="center" vertical="top" wrapText="1"/>
    </xf>
    <xf numFmtId="0" fontId="1" fillId="4" borderId="33" xfId="0" applyFont="1" applyFill="1" applyBorder="1" applyAlignment="1">
      <alignment horizontal="center" vertical="top" wrapText="1"/>
    </xf>
    <xf numFmtId="165" fontId="7" fillId="4" borderId="33" xfId="0" applyNumberFormat="1" applyFont="1" applyFill="1" applyBorder="1" applyAlignment="1" applyProtection="1">
      <alignment horizontal="center" vertical="top" wrapText="1"/>
      <protection locked="0"/>
    </xf>
    <xf numFmtId="0" fontId="1" fillId="4" borderId="33" xfId="0" applyFont="1" applyFill="1" applyBorder="1" applyAlignment="1" applyProtection="1">
      <alignment horizontal="center" vertical="top" wrapText="1"/>
      <protection locked="0"/>
    </xf>
    <xf numFmtId="0" fontId="1" fillId="4" borderId="33" xfId="0" applyFont="1" applyFill="1" applyBorder="1" applyAlignment="1" applyProtection="1">
      <alignment vertical="top" wrapText="1"/>
      <protection locked="0"/>
    </xf>
    <xf numFmtId="0" fontId="1" fillId="4" borderId="34" xfId="0" applyFont="1" applyFill="1" applyBorder="1" applyAlignment="1" applyProtection="1">
      <alignment vertical="top" wrapText="1"/>
      <protection locked="0"/>
    </xf>
    <xf numFmtId="0" fontId="1" fillId="4" borderId="34" xfId="0" applyFont="1" applyFill="1" applyBorder="1" applyAlignment="1">
      <alignment vertical="top" wrapText="1"/>
    </xf>
    <xf numFmtId="165" fontId="1" fillId="4" borderId="33" xfId="0" applyNumberFormat="1" applyFont="1" applyFill="1" applyBorder="1" applyAlignment="1" applyProtection="1">
      <alignment horizontal="center" vertical="top" wrapText="1"/>
      <protection locked="0"/>
    </xf>
    <xf numFmtId="14" fontId="1" fillId="4" borderId="33" xfId="0" applyNumberFormat="1" applyFont="1" applyFill="1" applyBorder="1" applyAlignment="1" applyProtection="1">
      <alignment horizontal="center" vertical="top" wrapText="1"/>
      <protection locked="0"/>
    </xf>
    <xf numFmtId="0" fontId="7" fillId="4" borderId="33" xfId="0" applyFont="1" applyFill="1" applyBorder="1" applyAlignment="1">
      <alignment vertical="top" wrapText="1"/>
    </xf>
    <xf numFmtId="0" fontId="7" fillId="4" borderId="33" xfId="0" applyFont="1" applyFill="1" applyBorder="1" applyAlignment="1">
      <alignment horizontal="center" vertical="top" wrapText="1"/>
    </xf>
    <xf numFmtId="0" fontId="7" fillId="4" borderId="33" xfId="0" applyFont="1" applyFill="1" applyBorder="1" applyAlignment="1" applyProtection="1">
      <alignment horizontal="center" vertical="top" wrapText="1"/>
      <protection locked="0"/>
    </xf>
    <xf numFmtId="14" fontId="7" fillId="4" borderId="33" xfId="0" applyNumberFormat="1" applyFont="1" applyFill="1" applyBorder="1" applyAlignment="1" applyProtection="1">
      <alignment horizontal="center" vertical="top" wrapText="1"/>
      <protection locked="0"/>
    </xf>
    <xf numFmtId="14" fontId="1" fillId="4" borderId="33" xfId="0" applyNumberFormat="1" applyFont="1" applyFill="1" applyBorder="1" applyAlignment="1" applyProtection="1">
      <alignment horizontal="left" vertical="top" wrapText="1"/>
      <protection locked="0"/>
    </xf>
    <xf numFmtId="0" fontId="1" fillId="4" borderId="33" xfId="0" applyFont="1" applyFill="1" applyBorder="1" applyAlignment="1">
      <alignment horizontal="left" vertical="top" wrapText="1"/>
    </xf>
    <xf numFmtId="164" fontId="1" fillId="4" borderId="33" xfId="0" applyNumberFormat="1" applyFont="1" applyFill="1" applyBorder="1" applyAlignment="1">
      <alignment horizontal="center" vertical="top" wrapText="1"/>
    </xf>
    <xf numFmtId="165" fontId="1" fillId="4" borderId="33" xfId="0" applyNumberFormat="1" applyFont="1" applyFill="1" applyBorder="1" applyAlignment="1" applyProtection="1">
      <alignment horizontal="left" vertical="top" wrapText="1"/>
      <protection locked="0"/>
    </xf>
    <xf numFmtId="165" fontId="1" fillId="4" borderId="33" xfId="0" applyNumberFormat="1" applyFont="1" applyFill="1" applyBorder="1" applyAlignment="1">
      <alignment horizontal="left" vertical="top" wrapText="1"/>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27"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7" fillId="0" borderId="33" xfId="0" applyFont="1" applyFill="1" applyBorder="1" applyAlignment="1">
      <alignment vertical="top" wrapText="1"/>
    </xf>
    <xf numFmtId="0" fontId="7" fillId="0" borderId="33" xfId="0" applyFont="1" applyFill="1" applyBorder="1" applyAlignment="1">
      <alignment horizontal="center" vertical="top" wrapText="1"/>
    </xf>
    <xf numFmtId="0" fontId="1" fillId="0" borderId="33" xfId="0" applyFont="1" applyFill="1" applyBorder="1" applyAlignment="1" applyProtection="1">
      <alignment horizontal="center" vertical="top" wrapText="1"/>
      <protection locked="0"/>
    </xf>
    <xf numFmtId="0" fontId="1" fillId="0" borderId="34" xfId="0" applyFont="1" applyFill="1" applyBorder="1" applyAlignment="1" applyProtection="1">
      <alignment vertical="top" wrapText="1"/>
      <protection locked="0"/>
    </xf>
    <xf numFmtId="0" fontId="1" fillId="0" borderId="33" xfId="0" applyFont="1" applyFill="1" applyBorder="1" applyAlignment="1">
      <alignment horizontal="center" vertical="top" wrapText="1"/>
    </xf>
    <xf numFmtId="165" fontId="13" fillId="0" borderId="33" xfId="0" applyNumberFormat="1" applyFont="1" applyFill="1" applyBorder="1" applyAlignment="1" applyProtection="1">
      <alignment horizontal="left" vertical="top" wrapText="1"/>
      <protection locked="0"/>
    </xf>
  </cellXfs>
  <cellStyles count="1">
    <cellStyle name="Normal" xfId="0" builtinId="0"/>
  </cellStyles>
  <dxfs count="3">
    <dxf>
      <fill>
        <patternFill>
          <bgColor theme="0" tint="-4.9989318521683403E-2"/>
        </patternFill>
      </fill>
    </dxf>
    <dxf>
      <font>
        <b/>
        <i val="0"/>
      </font>
      <border>
        <bottom style="medium">
          <color auto="1"/>
        </bottom>
      </border>
    </dxf>
    <dxf>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9" defaultPivotStyle="PivotStyleLight16">
    <tableStyle name="Estilo de tabla 1" pivot="0" count="3" xr9:uid="{00000000-0011-0000-FFFF-FFFF00000000}">
      <tableStyleElement type="wholeTable" dxfId="2"/>
      <tableStyleElement type="headerRow"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476250</xdr:colOff>
      <xdr:row>0</xdr:row>
      <xdr:rowOff>31752</xdr:rowOff>
    </xdr:from>
    <xdr:to>
      <xdr:col>1</xdr:col>
      <xdr:colOff>907441</xdr:colOff>
      <xdr:row>2</xdr:row>
      <xdr:rowOff>161926</xdr:rowOff>
    </xdr:to>
    <xdr:pic>
      <xdr:nvPicPr>
        <xdr:cNvPr id="2" name="Imagen 1">
          <a:extLst>
            <a:ext uri="{FF2B5EF4-FFF2-40B4-BE49-F238E27FC236}">
              <a16:creationId xmlns:a16="http://schemas.microsoft.com/office/drawing/2014/main" id="{DC14ED36-8BBB-40BD-AD5D-5342E3C6E8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0" y="31752"/>
          <a:ext cx="431191" cy="51117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Evento" displayName="Evento" ref="A1:A10" totalsRowShown="0">
  <autoFilter ref="A1:A10" xr:uid="{00000000-0009-0000-0100-000001000000}"/>
  <tableColumns count="1">
    <tableColumn id="1" xr3:uid="{00000000-0010-0000-0100-000001000000}" name="Evento"/>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Modalidad" displayName="Modalidad" ref="C1:C4" totalsRowShown="0">
  <autoFilter ref="C1:C4" xr:uid="{00000000-0009-0000-0100-000002000000}"/>
  <tableColumns count="1">
    <tableColumn id="1" xr3:uid="{00000000-0010-0000-0200-000001000000}" name="Modalidad"/>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920E-3B2B-4688-8EFD-06600EC4BDB0}">
  <sheetPr>
    <tabColor theme="8"/>
  </sheetPr>
  <dimension ref="A1:S75"/>
  <sheetViews>
    <sheetView zoomScale="60" zoomScaleNormal="60" workbookViewId="0">
      <selection activeCell="J5" sqref="J5"/>
    </sheetView>
  </sheetViews>
  <sheetFormatPr baseColWidth="10" defaultColWidth="11.42578125" defaultRowHeight="15" x14ac:dyDescent="0.25"/>
  <cols>
    <col min="1" max="1" width="11.42578125" style="3"/>
    <col min="2" max="2" width="30.7109375" style="3" customWidth="1"/>
    <col min="3" max="3" width="18.7109375" style="3" customWidth="1"/>
    <col min="4" max="5" width="39.7109375" style="3" customWidth="1"/>
    <col min="6" max="6" width="22.85546875" style="4" customWidth="1"/>
    <col min="7" max="8" width="30.7109375" style="3" customWidth="1"/>
    <col min="9" max="9" width="30.5703125" style="3" customWidth="1"/>
    <col min="10" max="10" width="21.140625" style="4" customWidth="1"/>
    <col min="11" max="11" width="24.7109375" style="4" customWidth="1"/>
    <col min="12" max="12" width="29.7109375" style="3" bestFit="1" customWidth="1"/>
    <col min="13" max="13" width="25.140625" style="3" customWidth="1"/>
    <col min="14" max="17" width="30.5703125" style="3" customWidth="1"/>
    <col min="20" max="16384" width="11.42578125" style="3"/>
  </cols>
  <sheetData>
    <row r="1" spans="1:19" s="2" customFormat="1" ht="75.75" customHeight="1" thickBot="1" x14ac:dyDescent="0.3">
      <c r="A1" s="15" t="s">
        <v>0</v>
      </c>
      <c r="B1" s="15" t="s">
        <v>1</v>
      </c>
      <c r="C1" s="16" t="s">
        <v>2</v>
      </c>
      <c r="D1" s="16" t="s">
        <v>3</v>
      </c>
      <c r="E1" s="16" t="s">
        <v>4</v>
      </c>
      <c r="F1" s="17" t="s">
        <v>5</v>
      </c>
      <c r="G1" s="16" t="s">
        <v>6</v>
      </c>
      <c r="H1" s="16" t="s">
        <v>7</v>
      </c>
      <c r="I1" s="16" t="s">
        <v>8</v>
      </c>
      <c r="J1" s="17" t="s">
        <v>9</v>
      </c>
      <c r="K1" s="17" t="s">
        <v>10</v>
      </c>
      <c r="L1" s="17" t="s">
        <v>11</v>
      </c>
      <c r="M1" s="17" t="s">
        <v>12</v>
      </c>
      <c r="N1" s="16" t="s">
        <v>13</v>
      </c>
      <c r="O1" s="16" t="s">
        <v>14</v>
      </c>
      <c r="P1" s="16" t="s">
        <v>15</v>
      </c>
      <c r="Q1" s="18" t="s">
        <v>16</v>
      </c>
      <c r="R1"/>
      <c r="S1"/>
    </row>
    <row r="2" spans="1:19" s="1" customFormat="1" ht="25.5" x14ac:dyDescent="0.25">
      <c r="A2" s="1" t="s">
        <v>17</v>
      </c>
      <c r="B2" s="11" t="s">
        <v>18</v>
      </c>
      <c r="C2" s="12" t="s">
        <v>19</v>
      </c>
      <c r="D2" s="12" t="s">
        <v>20</v>
      </c>
      <c r="E2" s="12" t="s">
        <v>21</v>
      </c>
      <c r="F2" s="13">
        <v>45320</v>
      </c>
      <c r="G2" s="12" t="s">
        <v>22</v>
      </c>
      <c r="H2" s="12" t="s">
        <v>23</v>
      </c>
      <c r="I2" s="12" t="s">
        <v>24</v>
      </c>
      <c r="J2" s="13" t="e">
        <f>+VLOOKUP($E2,#REF!,5,FALSE)</f>
        <v>#REF!</v>
      </c>
      <c r="K2" s="13" t="e">
        <f>+VLOOKUP($A2,#REF!,10,FALSE)</f>
        <v>#REF!</v>
      </c>
      <c r="L2" s="12" t="e">
        <f>+VLOOKUP($A2,#REF!,11,FALSE)</f>
        <v>#REF!</v>
      </c>
      <c r="M2" s="12" t="e">
        <f>+VLOOKUP($A2,#REF!,12,FALSE)</f>
        <v>#REF!</v>
      </c>
      <c r="N2" s="12" t="e">
        <f>+VLOOKUP($A2,#REF!,13,FALSE)</f>
        <v>#REF!</v>
      </c>
      <c r="O2" s="12" t="e">
        <f>+VLOOKUP($A2,#REF!,14,FALSE)</f>
        <v>#REF!</v>
      </c>
      <c r="P2" s="12" t="e">
        <f>+VLOOKUP($A2,#REF!,15,FALSE)</f>
        <v>#REF!</v>
      </c>
      <c r="Q2" s="14" t="e">
        <f>+VLOOKUP($A2,#REF!,16,FALSE)</f>
        <v>#REF!</v>
      </c>
    </row>
    <row r="3" spans="1:19" s="1" customFormat="1" ht="51" x14ac:dyDescent="0.25">
      <c r="A3" s="1" t="s">
        <v>25</v>
      </c>
      <c r="B3" s="7" t="s">
        <v>26</v>
      </c>
      <c r="C3" s="5" t="s">
        <v>19</v>
      </c>
      <c r="D3" s="5" t="s">
        <v>27</v>
      </c>
      <c r="E3" s="5" t="s">
        <v>28</v>
      </c>
      <c r="F3" s="6">
        <v>45356</v>
      </c>
      <c r="G3" s="5" t="s">
        <v>29</v>
      </c>
      <c r="H3" s="5" t="s">
        <v>23</v>
      </c>
      <c r="I3" s="5" t="s">
        <v>30</v>
      </c>
      <c r="J3" s="13" t="e">
        <f>+VLOOKUP($E3,#REF!,5,FALSE)</f>
        <v>#REF!</v>
      </c>
      <c r="K3" s="13" t="e">
        <f>+VLOOKUP($A3,#REF!,10,FALSE)</f>
        <v>#REF!</v>
      </c>
      <c r="L3" s="12" t="e">
        <f>+VLOOKUP($A3,#REF!,11,FALSE)</f>
        <v>#REF!</v>
      </c>
      <c r="M3" s="12" t="e">
        <f>+VLOOKUP($A3,#REF!,12,FALSE)</f>
        <v>#REF!</v>
      </c>
      <c r="N3" s="12" t="e">
        <f>+VLOOKUP($A3,#REF!,13,FALSE)</f>
        <v>#REF!</v>
      </c>
      <c r="O3" s="12" t="e">
        <f>+VLOOKUP($A3,#REF!,14,FALSE)</f>
        <v>#REF!</v>
      </c>
      <c r="P3" s="12" t="e">
        <f>+VLOOKUP($A3,#REF!,15,FALSE)</f>
        <v>#REF!</v>
      </c>
      <c r="Q3" s="14" t="e">
        <f>+VLOOKUP($A3,#REF!,16,FALSE)</f>
        <v>#REF!</v>
      </c>
    </row>
    <row r="4" spans="1:19" s="1" customFormat="1" ht="127.5" x14ac:dyDescent="0.25">
      <c r="A4" s="1" t="s">
        <v>31</v>
      </c>
      <c r="B4" s="7" t="s">
        <v>32</v>
      </c>
      <c r="C4" s="5" t="s">
        <v>33</v>
      </c>
      <c r="D4" s="5" t="s">
        <v>34</v>
      </c>
      <c r="E4" s="5" t="s">
        <v>35</v>
      </c>
      <c r="F4" s="6">
        <v>45362</v>
      </c>
      <c r="G4" s="5" t="s">
        <v>36</v>
      </c>
      <c r="H4" s="5" t="s">
        <v>23</v>
      </c>
      <c r="I4" s="5" t="s">
        <v>37</v>
      </c>
      <c r="J4" s="13" t="e">
        <f>+VLOOKUP($E4,#REF!,5,FALSE)</f>
        <v>#VALUE!</v>
      </c>
      <c r="K4" s="13" t="e">
        <f>+VLOOKUP($A4,#REF!,10,FALSE)</f>
        <v>#REF!</v>
      </c>
      <c r="L4" s="12" t="e">
        <f>+VLOOKUP($A4,#REF!,11,FALSE)</f>
        <v>#REF!</v>
      </c>
      <c r="M4" s="12" t="e">
        <f>+VLOOKUP($A4,#REF!,12,FALSE)</f>
        <v>#REF!</v>
      </c>
      <c r="N4" s="12" t="e">
        <f>+VLOOKUP($A4,#REF!,13,FALSE)</f>
        <v>#REF!</v>
      </c>
      <c r="O4" s="12" t="e">
        <f>+VLOOKUP($A4,#REF!,14,FALSE)</f>
        <v>#REF!</v>
      </c>
      <c r="P4" s="12" t="e">
        <f>+VLOOKUP($A4,#REF!,15,FALSE)</f>
        <v>#REF!</v>
      </c>
      <c r="Q4" s="14" t="e">
        <f>+VLOOKUP($A4,#REF!,16,FALSE)</f>
        <v>#REF!</v>
      </c>
    </row>
    <row r="5" spans="1:19" s="1" customFormat="1" ht="76.5" x14ac:dyDescent="0.25">
      <c r="A5" s="1" t="s">
        <v>38</v>
      </c>
      <c r="B5" s="7" t="s">
        <v>39</v>
      </c>
      <c r="C5" s="5" t="s">
        <v>40</v>
      </c>
      <c r="D5" s="5" t="s">
        <v>40</v>
      </c>
      <c r="E5" s="5" t="s">
        <v>41</v>
      </c>
      <c r="F5" s="6">
        <v>45366</v>
      </c>
      <c r="G5" s="5" t="s">
        <v>42</v>
      </c>
      <c r="H5" s="5" t="s">
        <v>23</v>
      </c>
      <c r="I5" s="5" t="s">
        <v>43</v>
      </c>
      <c r="J5" s="13" t="e">
        <f>+VLOOKUP($E5,#REF!,5,FALSE)</f>
        <v>#REF!</v>
      </c>
      <c r="K5" s="13" t="e">
        <f>+VLOOKUP($A5,#REF!,10,FALSE)</f>
        <v>#REF!</v>
      </c>
      <c r="L5" s="12" t="e">
        <f>+VLOOKUP($A5,#REF!,11,FALSE)</f>
        <v>#REF!</v>
      </c>
      <c r="M5" s="12" t="e">
        <f>+VLOOKUP($A5,#REF!,12,FALSE)</f>
        <v>#REF!</v>
      </c>
      <c r="N5" s="12" t="e">
        <f>+VLOOKUP($A5,#REF!,13,FALSE)</f>
        <v>#REF!</v>
      </c>
      <c r="O5" s="12" t="e">
        <f>+VLOOKUP($A5,#REF!,14,FALSE)</f>
        <v>#REF!</v>
      </c>
      <c r="P5" s="12" t="e">
        <f>+VLOOKUP($A5,#REF!,15,FALSE)</f>
        <v>#REF!</v>
      </c>
      <c r="Q5" s="14" t="e">
        <f>+VLOOKUP($A5,#REF!,16,FALSE)</f>
        <v>#REF!</v>
      </c>
    </row>
    <row r="6" spans="1:19" s="1" customFormat="1" ht="127.5" x14ac:dyDescent="0.25">
      <c r="A6" s="1" t="s">
        <v>44</v>
      </c>
      <c r="B6" s="7" t="s">
        <v>32</v>
      </c>
      <c r="C6" s="5" t="s">
        <v>33</v>
      </c>
      <c r="D6" s="5" t="s">
        <v>34</v>
      </c>
      <c r="E6" s="5" t="s">
        <v>35</v>
      </c>
      <c r="F6" s="6">
        <v>45371</v>
      </c>
      <c r="G6" s="5" t="s">
        <v>36</v>
      </c>
      <c r="H6" s="5" t="s">
        <v>45</v>
      </c>
      <c r="I6" s="5" t="s">
        <v>46</v>
      </c>
      <c r="J6" s="13" t="e">
        <f>+VLOOKUP($E6,#REF!,5,FALSE)</f>
        <v>#VALUE!</v>
      </c>
      <c r="K6" s="13" t="e">
        <f>+VLOOKUP($A6,#REF!,10,FALSE)</f>
        <v>#REF!</v>
      </c>
      <c r="L6" s="12" t="e">
        <f>+VLOOKUP($A6,#REF!,11,FALSE)</f>
        <v>#REF!</v>
      </c>
      <c r="M6" s="12" t="e">
        <f>+VLOOKUP($A6,#REF!,12,FALSE)</f>
        <v>#REF!</v>
      </c>
      <c r="N6" s="12" t="e">
        <f>+VLOOKUP($A6,#REF!,13,FALSE)</f>
        <v>#REF!</v>
      </c>
      <c r="O6" s="12" t="e">
        <f>+VLOOKUP($A6,#REF!,14,FALSE)</f>
        <v>#REF!</v>
      </c>
      <c r="P6" s="12" t="e">
        <f>+VLOOKUP($A6,#REF!,15,FALSE)</f>
        <v>#REF!</v>
      </c>
      <c r="Q6" s="14" t="e">
        <f>+VLOOKUP($A6,#REF!,16,FALSE)</f>
        <v>#REF!</v>
      </c>
    </row>
    <row r="7" spans="1:19" s="1" customFormat="1" ht="127.5" x14ac:dyDescent="0.25">
      <c r="A7" s="1" t="s">
        <v>47</v>
      </c>
      <c r="B7" s="7" t="s">
        <v>32</v>
      </c>
      <c r="C7" s="5" t="s">
        <v>33</v>
      </c>
      <c r="D7" s="5" t="s">
        <v>34</v>
      </c>
      <c r="E7" s="5" t="s">
        <v>35</v>
      </c>
      <c r="F7" s="6">
        <v>45385</v>
      </c>
      <c r="G7" s="5" t="s">
        <v>36</v>
      </c>
      <c r="H7" s="5" t="s">
        <v>45</v>
      </c>
      <c r="I7" s="5" t="s">
        <v>48</v>
      </c>
      <c r="J7" s="13" t="e">
        <f>+VLOOKUP($E7,#REF!,5,FALSE)</f>
        <v>#VALUE!</v>
      </c>
      <c r="K7" s="13" t="e">
        <f>+VLOOKUP($A7,#REF!,10,FALSE)</f>
        <v>#REF!</v>
      </c>
      <c r="L7" s="12" t="e">
        <f>+VLOOKUP($A7,#REF!,11,FALSE)</f>
        <v>#REF!</v>
      </c>
      <c r="M7" s="12" t="e">
        <f>+VLOOKUP($A7,#REF!,12,FALSE)</f>
        <v>#REF!</v>
      </c>
      <c r="N7" s="12" t="e">
        <f>+VLOOKUP($A7,#REF!,13,FALSE)</f>
        <v>#REF!</v>
      </c>
      <c r="O7" s="12" t="e">
        <f>+VLOOKUP($A7,#REF!,14,FALSE)</f>
        <v>#REF!</v>
      </c>
      <c r="P7" s="12" t="e">
        <f>+VLOOKUP($A7,#REF!,15,FALSE)</f>
        <v>#REF!</v>
      </c>
      <c r="Q7" s="14" t="e">
        <f>+VLOOKUP($A7,#REF!,16,FALSE)</f>
        <v>#REF!</v>
      </c>
    </row>
    <row r="8" spans="1:19" s="1" customFormat="1" ht="38.25" x14ac:dyDescent="0.25">
      <c r="A8" s="1" t="s">
        <v>49</v>
      </c>
      <c r="B8" s="7" t="s">
        <v>50</v>
      </c>
      <c r="C8" s="5" t="s">
        <v>19</v>
      </c>
      <c r="D8" s="5" t="s">
        <v>51</v>
      </c>
      <c r="E8" s="5" t="s">
        <v>28</v>
      </c>
      <c r="F8" s="6">
        <v>45385</v>
      </c>
      <c r="G8" s="5" t="s">
        <v>29</v>
      </c>
      <c r="H8" s="5" t="s">
        <v>23</v>
      </c>
      <c r="I8" s="5" t="s">
        <v>52</v>
      </c>
      <c r="J8" s="13" t="e">
        <f>+VLOOKUP($E8,#REF!,5,FALSE)</f>
        <v>#REF!</v>
      </c>
      <c r="K8" s="13" t="e">
        <f>+VLOOKUP($A8,#REF!,10,FALSE)</f>
        <v>#REF!</v>
      </c>
      <c r="L8" s="12" t="e">
        <f>+VLOOKUP($A8,#REF!,11,FALSE)</f>
        <v>#REF!</v>
      </c>
      <c r="M8" s="12" t="e">
        <f>+VLOOKUP($A8,#REF!,12,FALSE)</f>
        <v>#REF!</v>
      </c>
      <c r="N8" s="12" t="e">
        <f>+VLOOKUP($A8,#REF!,13,FALSE)</f>
        <v>#REF!</v>
      </c>
      <c r="O8" s="12" t="e">
        <f>+VLOOKUP($A8,#REF!,14,FALSE)</f>
        <v>#REF!</v>
      </c>
      <c r="P8" s="12" t="e">
        <f>+VLOOKUP($A8,#REF!,15,FALSE)</f>
        <v>#REF!</v>
      </c>
      <c r="Q8" s="14" t="e">
        <f>+VLOOKUP($A8,#REF!,16,FALSE)</f>
        <v>#REF!</v>
      </c>
    </row>
    <row r="9" spans="1:19" s="1" customFormat="1" ht="25.5" x14ac:dyDescent="0.25">
      <c r="A9" s="1" t="s">
        <v>53</v>
      </c>
      <c r="B9" s="7" t="s">
        <v>39</v>
      </c>
      <c r="C9" s="5" t="s">
        <v>40</v>
      </c>
      <c r="D9" s="5" t="s">
        <v>40</v>
      </c>
      <c r="E9" s="5" t="s">
        <v>54</v>
      </c>
      <c r="F9" s="6">
        <v>45386</v>
      </c>
      <c r="G9" s="5" t="s">
        <v>55</v>
      </c>
      <c r="H9" s="5" t="s">
        <v>23</v>
      </c>
      <c r="I9" s="5" t="s">
        <v>56</v>
      </c>
      <c r="J9" s="13" t="e">
        <f>+VLOOKUP($E9,#REF!,5,FALSE)</f>
        <v>#REF!</v>
      </c>
      <c r="K9" s="13" t="e">
        <f>+VLOOKUP($A9,#REF!,10,FALSE)</f>
        <v>#REF!</v>
      </c>
      <c r="L9" s="12" t="e">
        <f>+VLOOKUP($A9,#REF!,11,FALSE)</f>
        <v>#REF!</v>
      </c>
      <c r="M9" s="12" t="e">
        <f>+VLOOKUP($A9,#REF!,12,FALSE)</f>
        <v>#REF!</v>
      </c>
      <c r="N9" s="12" t="e">
        <f>+VLOOKUP($A9,#REF!,13,FALSE)</f>
        <v>#REF!</v>
      </c>
      <c r="O9" s="12" t="e">
        <f>+VLOOKUP($A9,#REF!,14,FALSE)</f>
        <v>#REF!</v>
      </c>
      <c r="P9" s="12" t="e">
        <f>+VLOOKUP($A9,#REF!,15,FALSE)</f>
        <v>#REF!</v>
      </c>
      <c r="Q9" s="14" t="e">
        <f>+VLOOKUP($A9,#REF!,16,FALSE)</f>
        <v>#REF!</v>
      </c>
    </row>
    <row r="10" spans="1:19" s="1" customFormat="1" ht="38.25" x14ac:dyDescent="0.25">
      <c r="A10" s="1" t="s">
        <v>57</v>
      </c>
      <c r="B10" s="7" t="s">
        <v>58</v>
      </c>
      <c r="C10" s="5" t="s">
        <v>59</v>
      </c>
      <c r="D10" s="5" t="s">
        <v>60</v>
      </c>
      <c r="E10" s="5" t="s">
        <v>61</v>
      </c>
      <c r="F10" s="6">
        <v>45386</v>
      </c>
      <c r="G10" s="5" t="s">
        <v>62</v>
      </c>
      <c r="H10" s="5" t="s">
        <v>23</v>
      </c>
      <c r="I10" s="5" t="s">
        <v>63</v>
      </c>
      <c r="J10" s="13" t="e">
        <f>+VLOOKUP($E10,#REF!,5,FALSE)</f>
        <v>#REF!</v>
      </c>
      <c r="K10" s="13" t="e">
        <f>+VLOOKUP($A10,#REF!,10,FALSE)</f>
        <v>#REF!</v>
      </c>
      <c r="L10" s="12" t="e">
        <f>+VLOOKUP($A10,#REF!,11,FALSE)</f>
        <v>#REF!</v>
      </c>
      <c r="M10" s="12" t="e">
        <f>+VLOOKUP($A10,#REF!,12,FALSE)</f>
        <v>#REF!</v>
      </c>
      <c r="N10" s="12" t="e">
        <f>+VLOOKUP($A10,#REF!,13,FALSE)</f>
        <v>#REF!</v>
      </c>
      <c r="O10" s="12" t="e">
        <f>+VLOOKUP($A10,#REF!,14,FALSE)</f>
        <v>#REF!</v>
      </c>
      <c r="P10" s="12" t="e">
        <f>+VLOOKUP($A10,#REF!,15,FALSE)</f>
        <v>#REF!</v>
      </c>
      <c r="Q10" s="14" t="e">
        <f>+VLOOKUP($A10,#REF!,16,FALSE)</f>
        <v>#REF!</v>
      </c>
    </row>
    <row r="11" spans="1:19" s="1" customFormat="1" ht="25.5" x14ac:dyDescent="0.25">
      <c r="A11" s="1" t="s">
        <v>64</v>
      </c>
      <c r="B11" s="7" t="s">
        <v>39</v>
      </c>
      <c r="C11" s="5" t="s">
        <v>40</v>
      </c>
      <c r="D11" s="5" t="s">
        <v>40</v>
      </c>
      <c r="E11" s="5" t="s">
        <v>54</v>
      </c>
      <c r="F11" s="6">
        <v>45393</v>
      </c>
      <c r="G11" s="5" t="s">
        <v>65</v>
      </c>
      <c r="H11" s="5" t="s">
        <v>23</v>
      </c>
      <c r="I11" s="5" t="s">
        <v>56</v>
      </c>
      <c r="J11" s="13" t="e">
        <f>+VLOOKUP($E11,#REF!,5,FALSE)</f>
        <v>#REF!</v>
      </c>
      <c r="K11" s="13" t="e">
        <f>+VLOOKUP($A11,#REF!,10,FALSE)</f>
        <v>#REF!</v>
      </c>
      <c r="L11" s="12" t="e">
        <f>+VLOOKUP($A11,#REF!,11,FALSE)</f>
        <v>#REF!</v>
      </c>
      <c r="M11" s="12" t="e">
        <f>+VLOOKUP($A11,#REF!,12,FALSE)</f>
        <v>#REF!</v>
      </c>
      <c r="N11" s="12" t="e">
        <f>+VLOOKUP($A11,#REF!,13,FALSE)</f>
        <v>#REF!</v>
      </c>
      <c r="O11" s="12" t="e">
        <f>+VLOOKUP($A11,#REF!,14,FALSE)</f>
        <v>#REF!</v>
      </c>
      <c r="P11" s="12" t="e">
        <f>+VLOOKUP($A11,#REF!,15,FALSE)</f>
        <v>#REF!</v>
      </c>
      <c r="Q11" s="14" t="e">
        <f>+VLOOKUP($A11,#REF!,16,FALSE)</f>
        <v>#REF!</v>
      </c>
    </row>
    <row r="12" spans="1:19" s="1" customFormat="1" ht="76.5" x14ac:dyDescent="0.25">
      <c r="A12" s="1" t="s">
        <v>66</v>
      </c>
      <c r="B12" s="7" t="s">
        <v>67</v>
      </c>
      <c r="C12" s="5" t="s">
        <v>68</v>
      </c>
      <c r="D12" s="5" t="s">
        <v>69</v>
      </c>
      <c r="E12" s="5" t="s">
        <v>70</v>
      </c>
      <c r="F12" s="6">
        <v>45394</v>
      </c>
      <c r="G12" s="5" t="s">
        <v>71</v>
      </c>
      <c r="H12" s="5" t="s">
        <v>45</v>
      </c>
      <c r="I12" s="5" t="s">
        <v>72</v>
      </c>
      <c r="J12" s="13" t="e">
        <f>+VLOOKUP($E12,#REF!,5,FALSE)</f>
        <v>#REF!</v>
      </c>
      <c r="K12" s="13" t="e">
        <f>+VLOOKUP($A12,#REF!,10,FALSE)</f>
        <v>#REF!</v>
      </c>
      <c r="L12" s="12" t="e">
        <f>+VLOOKUP($A12,#REF!,11,FALSE)</f>
        <v>#REF!</v>
      </c>
      <c r="M12" s="12" t="e">
        <f>+VLOOKUP($A12,#REF!,12,FALSE)</f>
        <v>#REF!</v>
      </c>
      <c r="N12" s="12" t="e">
        <f>+VLOOKUP($A12,#REF!,13,FALSE)</f>
        <v>#REF!</v>
      </c>
      <c r="O12" s="12" t="e">
        <f>+VLOOKUP($A12,#REF!,14,FALSE)</f>
        <v>#REF!</v>
      </c>
      <c r="P12" s="12" t="e">
        <f>+VLOOKUP($A12,#REF!,15,FALSE)</f>
        <v>#REF!</v>
      </c>
      <c r="Q12" s="14" t="e">
        <f>+VLOOKUP($A12,#REF!,16,FALSE)</f>
        <v>#REF!</v>
      </c>
    </row>
    <row r="13" spans="1:19" s="1" customFormat="1" ht="51" x14ac:dyDescent="0.25">
      <c r="A13" s="1" t="s">
        <v>73</v>
      </c>
      <c r="B13" s="7" t="s">
        <v>39</v>
      </c>
      <c r="C13" s="5" t="s">
        <v>40</v>
      </c>
      <c r="D13" s="5" t="s">
        <v>40</v>
      </c>
      <c r="E13" s="5" t="s">
        <v>54</v>
      </c>
      <c r="F13" s="6">
        <v>45394</v>
      </c>
      <c r="G13" s="5" t="s">
        <v>74</v>
      </c>
      <c r="H13" s="5" t="s">
        <v>23</v>
      </c>
      <c r="I13" s="5" t="s">
        <v>43</v>
      </c>
      <c r="J13" s="13" t="e">
        <f>+VLOOKUP($E13,#REF!,5,FALSE)</f>
        <v>#REF!</v>
      </c>
      <c r="K13" s="13" t="e">
        <f>+VLOOKUP($A13,#REF!,10,FALSE)</f>
        <v>#REF!</v>
      </c>
      <c r="L13" s="12" t="e">
        <f>+VLOOKUP($A13,#REF!,11,FALSE)</f>
        <v>#REF!</v>
      </c>
      <c r="M13" s="12" t="e">
        <f>+VLOOKUP($A13,#REF!,12,FALSE)</f>
        <v>#REF!</v>
      </c>
      <c r="N13" s="12" t="e">
        <f>+VLOOKUP($A13,#REF!,13,FALSE)</f>
        <v>#REF!</v>
      </c>
      <c r="O13" s="12" t="e">
        <f>+VLOOKUP($A13,#REF!,14,FALSE)</f>
        <v>#REF!</v>
      </c>
      <c r="P13" s="12" t="e">
        <f>+VLOOKUP($A13,#REF!,15,FALSE)</f>
        <v>#REF!</v>
      </c>
      <c r="Q13" s="14" t="e">
        <f>+VLOOKUP($A13,#REF!,16,FALSE)</f>
        <v>#REF!</v>
      </c>
    </row>
    <row r="14" spans="1:19" s="1" customFormat="1" ht="76.5" x14ac:dyDescent="0.25">
      <c r="A14" s="1" t="s">
        <v>75</v>
      </c>
      <c r="B14" s="7" t="s">
        <v>39</v>
      </c>
      <c r="C14" s="5" t="s">
        <v>40</v>
      </c>
      <c r="D14" s="5" t="s">
        <v>40</v>
      </c>
      <c r="E14" s="5" t="s">
        <v>41</v>
      </c>
      <c r="F14" s="6">
        <v>45394</v>
      </c>
      <c r="G14" s="5" t="s">
        <v>76</v>
      </c>
      <c r="H14" s="5" t="s">
        <v>23</v>
      </c>
      <c r="I14" s="5" t="s">
        <v>43</v>
      </c>
      <c r="J14" s="13" t="e">
        <f>+VLOOKUP($E14,#REF!,5,FALSE)</f>
        <v>#REF!</v>
      </c>
      <c r="K14" s="13" t="e">
        <f>+VLOOKUP($A14,#REF!,10,FALSE)</f>
        <v>#REF!</v>
      </c>
      <c r="L14" s="12" t="e">
        <f>+VLOOKUP($A14,#REF!,11,FALSE)</f>
        <v>#REF!</v>
      </c>
      <c r="M14" s="12" t="e">
        <f>+VLOOKUP($A14,#REF!,12,FALSE)</f>
        <v>#REF!</v>
      </c>
      <c r="N14" s="12" t="e">
        <f>+VLOOKUP($A14,#REF!,13,FALSE)</f>
        <v>#REF!</v>
      </c>
      <c r="O14" s="12" t="e">
        <f>+VLOOKUP($A14,#REF!,14,FALSE)</f>
        <v>#REF!</v>
      </c>
      <c r="P14" s="12" t="e">
        <f>+VLOOKUP($A14,#REF!,15,FALSE)</f>
        <v>#REF!</v>
      </c>
      <c r="Q14" s="14" t="e">
        <f>+VLOOKUP($A14,#REF!,16,FALSE)</f>
        <v>#REF!</v>
      </c>
    </row>
    <row r="15" spans="1:19" s="1" customFormat="1" ht="63.75" x14ac:dyDescent="0.25">
      <c r="A15" s="1" t="s">
        <v>77</v>
      </c>
      <c r="B15" s="7" t="s">
        <v>78</v>
      </c>
      <c r="C15" s="5" t="s">
        <v>19</v>
      </c>
      <c r="D15" s="5" t="s">
        <v>79</v>
      </c>
      <c r="E15" s="5" t="s">
        <v>80</v>
      </c>
      <c r="F15" s="6">
        <v>45394</v>
      </c>
      <c r="G15" s="5" t="s">
        <v>81</v>
      </c>
      <c r="H15" s="5" t="s">
        <v>23</v>
      </c>
      <c r="I15" s="5" t="s">
        <v>30</v>
      </c>
      <c r="J15" s="13" t="e">
        <f>+VLOOKUP($E15,#REF!,5,FALSE)</f>
        <v>#REF!</v>
      </c>
      <c r="K15" s="13" t="e">
        <f>+VLOOKUP($A15,#REF!,10,FALSE)</f>
        <v>#REF!</v>
      </c>
      <c r="L15" s="12" t="e">
        <f>+VLOOKUP($A15,#REF!,11,FALSE)</f>
        <v>#REF!</v>
      </c>
      <c r="M15" s="12" t="e">
        <f>+VLOOKUP($A15,#REF!,12,FALSE)</f>
        <v>#REF!</v>
      </c>
      <c r="N15" s="12" t="e">
        <f>+VLOOKUP($A15,#REF!,13,FALSE)</f>
        <v>#REF!</v>
      </c>
      <c r="O15" s="12" t="e">
        <f>+VLOOKUP($A15,#REF!,14,FALSE)</f>
        <v>#REF!</v>
      </c>
      <c r="P15" s="12" t="e">
        <f>+VLOOKUP($A15,#REF!,15,FALSE)</f>
        <v>#REF!</v>
      </c>
      <c r="Q15" s="14" t="e">
        <f>+VLOOKUP($A15,#REF!,16,FALSE)</f>
        <v>#REF!</v>
      </c>
    </row>
    <row r="16" spans="1:19" s="1" customFormat="1" ht="38.25" x14ac:dyDescent="0.25">
      <c r="A16" s="1" t="s">
        <v>82</v>
      </c>
      <c r="B16" s="7" t="s">
        <v>39</v>
      </c>
      <c r="C16" s="5" t="s">
        <v>40</v>
      </c>
      <c r="D16" s="5" t="s">
        <v>40</v>
      </c>
      <c r="E16" s="5" t="s">
        <v>83</v>
      </c>
      <c r="F16" s="6">
        <v>45399</v>
      </c>
      <c r="G16" s="5" t="s">
        <v>84</v>
      </c>
      <c r="H16" s="5" t="s">
        <v>23</v>
      </c>
      <c r="I16" s="5" t="s">
        <v>85</v>
      </c>
      <c r="J16" s="13" t="e">
        <f>+VLOOKUP($E16,#REF!,5,FALSE)</f>
        <v>#REF!</v>
      </c>
      <c r="K16" s="13" t="e">
        <f>+VLOOKUP($A16,#REF!,10,FALSE)</f>
        <v>#REF!</v>
      </c>
      <c r="L16" s="12" t="e">
        <f>+VLOOKUP($A16,#REF!,11,FALSE)</f>
        <v>#REF!</v>
      </c>
      <c r="M16" s="12" t="e">
        <f>+VLOOKUP($A16,#REF!,12,FALSE)</f>
        <v>#REF!</v>
      </c>
      <c r="N16" s="12" t="e">
        <f>+VLOOKUP($A16,#REF!,13,FALSE)</f>
        <v>#REF!</v>
      </c>
      <c r="O16" s="12" t="e">
        <f>+VLOOKUP($A16,#REF!,14,FALSE)</f>
        <v>#REF!</v>
      </c>
      <c r="P16" s="12" t="e">
        <f>+VLOOKUP($A16,#REF!,15,FALSE)</f>
        <v>#REF!</v>
      </c>
      <c r="Q16" s="14" t="e">
        <f>+VLOOKUP($A16,#REF!,16,FALSE)</f>
        <v>#REF!</v>
      </c>
    </row>
    <row r="17" spans="1:17" s="1" customFormat="1" ht="51" x14ac:dyDescent="0.25">
      <c r="A17" s="1" t="s">
        <v>86</v>
      </c>
      <c r="B17" s="7" t="s">
        <v>39</v>
      </c>
      <c r="C17" s="5" t="s">
        <v>40</v>
      </c>
      <c r="D17" s="5" t="s">
        <v>40</v>
      </c>
      <c r="E17" s="5" t="s">
        <v>87</v>
      </c>
      <c r="F17" s="6">
        <v>45399</v>
      </c>
      <c r="G17" s="5" t="s">
        <v>88</v>
      </c>
      <c r="H17" s="5" t="s">
        <v>23</v>
      </c>
      <c r="I17" s="5" t="s">
        <v>89</v>
      </c>
      <c r="J17" s="13" t="e">
        <f>+VLOOKUP($E17,#REF!,5,FALSE)</f>
        <v>#REF!</v>
      </c>
      <c r="K17" s="13" t="e">
        <f>+VLOOKUP($A17,#REF!,10,FALSE)</f>
        <v>#REF!</v>
      </c>
      <c r="L17" s="12" t="e">
        <f>+VLOOKUP($A17,#REF!,11,FALSE)</f>
        <v>#REF!</v>
      </c>
      <c r="M17" s="12" t="e">
        <f>+VLOOKUP($A17,#REF!,12,FALSE)</f>
        <v>#REF!</v>
      </c>
      <c r="N17" s="12" t="e">
        <f>+VLOOKUP($A17,#REF!,13,FALSE)</f>
        <v>#REF!</v>
      </c>
      <c r="O17" s="12" t="e">
        <f>+VLOOKUP($A17,#REF!,14,FALSE)</f>
        <v>#REF!</v>
      </c>
      <c r="P17" s="12" t="e">
        <f>+VLOOKUP($A17,#REF!,15,FALSE)</f>
        <v>#REF!</v>
      </c>
      <c r="Q17" s="14" t="e">
        <f>+VLOOKUP($A17,#REF!,16,FALSE)</f>
        <v>#REF!</v>
      </c>
    </row>
    <row r="18" spans="1:17" s="1" customFormat="1" ht="25.5" x14ac:dyDescent="0.25">
      <c r="A18" s="1" t="s">
        <v>90</v>
      </c>
      <c r="B18" s="7" t="s">
        <v>39</v>
      </c>
      <c r="C18" s="5" t="s">
        <v>40</v>
      </c>
      <c r="D18" s="5" t="s">
        <v>40</v>
      </c>
      <c r="E18" s="5" t="s">
        <v>54</v>
      </c>
      <c r="F18" s="6">
        <v>45400</v>
      </c>
      <c r="G18" s="5" t="s">
        <v>91</v>
      </c>
      <c r="H18" s="5" t="s">
        <v>23</v>
      </c>
      <c r="I18" s="5" t="s">
        <v>56</v>
      </c>
      <c r="J18" s="13" t="e">
        <f>+VLOOKUP($E18,#REF!,5,FALSE)</f>
        <v>#REF!</v>
      </c>
      <c r="K18" s="13" t="e">
        <f>+VLOOKUP($A18,#REF!,10,FALSE)</f>
        <v>#REF!</v>
      </c>
      <c r="L18" s="12" t="e">
        <f>+VLOOKUP($A18,#REF!,11,FALSE)</f>
        <v>#REF!</v>
      </c>
      <c r="M18" s="12" t="e">
        <f>+VLOOKUP($A18,#REF!,12,FALSE)</f>
        <v>#REF!</v>
      </c>
      <c r="N18" s="12" t="e">
        <f>+VLOOKUP($A18,#REF!,13,FALSE)</f>
        <v>#REF!</v>
      </c>
      <c r="O18" s="12" t="e">
        <f>+VLOOKUP($A18,#REF!,14,FALSE)</f>
        <v>#REF!</v>
      </c>
      <c r="P18" s="12" t="e">
        <f>+VLOOKUP($A18,#REF!,15,FALSE)</f>
        <v>#REF!</v>
      </c>
      <c r="Q18" s="14" t="e">
        <f>+VLOOKUP($A18,#REF!,16,FALSE)</f>
        <v>#REF!</v>
      </c>
    </row>
    <row r="19" spans="1:17" s="1" customFormat="1" ht="127.5" x14ac:dyDescent="0.25">
      <c r="A19" s="1" t="s">
        <v>92</v>
      </c>
      <c r="B19" s="7" t="s">
        <v>32</v>
      </c>
      <c r="C19" s="5" t="s">
        <v>33</v>
      </c>
      <c r="D19" s="5" t="s">
        <v>34</v>
      </c>
      <c r="E19" s="5" t="s">
        <v>35</v>
      </c>
      <c r="F19" s="6">
        <v>45406</v>
      </c>
      <c r="G19" s="5" t="s">
        <v>36</v>
      </c>
      <c r="H19" s="5" t="s">
        <v>45</v>
      </c>
      <c r="I19" s="5" t="s">
        <v>93</v>
      </c>
      <c r="J19" s="13" t="e">
        <f>+VLOOKUP($E19,#REF!,5,FALSE)</f>
        <v>#VALUE!</v>
      </c>
      <c r="K19" s="13" t="e">
        <f>+VLOOKUP($A19,#REF!,10,FALSE)</f>
        <v>#REF!</v>
      </c>
      <c r="L19" s="12" t="e">
        <f>+VLOOKUP($A19,#REF!,11,FALSE)</f>
        <v>#REF!</v>
      </c>
      <c r="M19" s="12" t="e">
        <f>+VLOOKUP($A19,#REF!,12,FALSE)</f>
        <v>#REF!</v>
      </c>
      <c r="N19" s="12" t="e">
        <f>+VLOOKUP($A19,#REF!,13,FALSE)</f>
        <v>#REF!</v>
      </c>
      <c r="O19" s="12" t="e">
        <f>+VLOOKUP($A19,#REF!,14,FALSE)</f>
        <v>#REF!</v>
      </c>
      <c r="P19" s="12" t="e">
        <f>+VLOOKUP($A19,#REF!,15,FALSE)</f>
        <v>#REF!</v>
      </c>
      <c r="Q19" s="14" t="e">
        <f>+VLOOKUP($A19,#REF!,16,FALSE)</f>
        <v>#REF!</v>
      </c>
    </row>
    <row r="20" spans="1:17" s="1" customFormat="1" ht="76.5" x14ac:dyDescent="0.25">
      <c r="A20" s="1" t="s">
        <v>94</v>
      </c>
      <c r="B20" s="7" t="s">
        <v>95</v>
      </c>
      <c r="C20" s="5" t="s">
        <v>96</v>
      </c>
      <c r="D20" s="5" t="s">
        <v>97</v>
      </c>
      <c r="E20" s="5" t="s">
        <v>98</v>
      </c>
      <c r="F20" s="6">
        <v>45407</v>
      </c>
      <c r="G20" s="5" t="s">
        <v>99</v>
      </c>
      <c r="H20" s="5" t="s">
        <v>45</v>
      </c>
      <c r="I20" s="5" t="s">
        <v>100</v>
      </c>
      <c r="J20" s="13" t="e">
        <f>+VLOOKUP($E20,#REF!,5,FALSE)</f>
        <v>#REF!</v>
      </c>
      <c r="K20" s="13" t="e">
        <f>+VLOOKUP($A20,#REF!,10,FALSE)</f>
        <v>#REF!</v>
      </c>
      <c r="L20" s="12" t="e">
        <f>+VLOOKUP($A20,#REF!,11,FALSE)</f>
        <v>#REF!</v>
      </c>
      <c r="M20" s="12" t="e">
        <f>+VLOOKUP($A20,#REF!,12,FALSE)</f>
        <v>#REF!</v>
      </c>
      <c r="N20" s="12" t="e">
        <f>+VLOOKUP($A20,#REF!,13,FALSE)</f>
        <v>#REF!</v>
      </c>
      <c r="O20" s="12" t="e">
        <f>+VLOOKUP($A20,#REF!,14,FALSE)</f>
        <v>#REF!</v>
      </c>
      <c r="P20" s="12" t="e">
        <f>+VLOOKUP($A20,#REF!,15,FALSE)</f>
        <v>#REF!</v>
      </c>
      <c r="Q20" s="14" t="e">
        <f>+VLOOKUP($A20,#REF!,16,FALSE)</f>
        <v>#REF!</v>
      </c>
    </row>
    <row r="21" spans="1:17" s="1" customFormat="1" ht="25.5" x14ac:dyDescent="0.25">
      <c r="A21" s="1" t="s">
        <v>101</v>
      </c>
      <c r="B21" s="7" t="s">
        <v>102</v>
      </c>
      <c r="C21" s="5" t="s">
        <v>19</v>
      </c>
      <c r="D21" s="5" t="s">
        <v>20</v>
      </c>
      <c r="E21" s="5" t="s">
        <v>21</v>
      </c>
      <c r="F21" s="6">
        <v>45411</v>
      </c>
      <c r="G21" s="5" t="s">
        <v>22</v>
      </c>
      <c r="H21" s="5" t="s">
        <v>23</v>
      </c>
      <c r="I21" s="5" t="s">
        <v>103</v>
      </c>
      <c r="J21" s="13" t="e">
        <f>+VLOOKUP($E21,#REF!,5,FALSE)</f>
        <v>#REF!</v>
      </c>
      <c r="K21" s="13" t="e">
        <f>+VLOOKUP($A21,#REF!,10,FALSE)</f>
        <v>#REF!</v>
      </c>
      <c r="L21" s="12" t="e">
        <f>+VLOOKUP($A21,#REF!,11,FALSE)</f>
        <v>#REF!</v>
      </c>
      <c r="M21" s="12" t="e">
        <f>+VLOOKUP($A21,#REF!,12,FALSE)</f>
        <v>#REF!</v>
      </c>
      <c r="N21" s="12" t="e">
        <f>+VLOOKUP($A21,#REF!,13,FALSE)</f>
        <v>#REF!</v>
      </c>
      <c r="O21" s="12" t="e">
        <f>+VLOOKUP($A21,#REF!,14,FALSE)</f>
        <v>#REF!</v>
      </c>
      <c r="P21" s="12" t="e">
        <f>+VLOOKUP($A21,#REF!,15,FALSE)</f>
        <v>#REF!</v>
      </c>
      <c r="Q21" s="14" t="e">
        <f>+VLOOKUP($A21,#REF!,16,FALSE)</f>
        <v>#REF!</v>
      </c>
    </row>
    <row r="22" spans="1:17" s="1" customFormat="1" ht="38.25" x14ac:dyDescent="0.25">
      <c r="A22" s="1" t="s">
        <v>104</v>
      </c>
      <c r="B22" s="7" t="s">
        <v>105</v>
      </c>
      <c r="C22" s="5" t="s">
        <v>106</v>
      </c>
      <c r="D22" s="5" t="s">
        <v>107</v>
      </c>
      <c r="E22" s="5" t="s">
        <v>108</v>
      </c>
      <c r="F22" s="6">
        <v>45411</v>
      </c>
      <c r="G22" s="5" t="s">
        <v>109</v>
      </c>
      <c r="H22" s="5" t="s">
        <v>110</v>
      </c>
      <c r="I22" s="5" t="s">
        <v>111</v>
      </c>
      <c r="J22" s="13" t="e">
        <f>+VLOOKUP($E22,#REF!,5,FALSE)</f>
        <v>#REF!</v>
      </c>
      <c r="K22" s="13" t="e">
        <f>+VLOOKUP($A22,#REF!,10,FALSE)</f>
        <v>#REF!</v>
      </c>
      <c r="L22" s="12" t="e">
        <f>+VLOOKUP($A22,#REF!,11,FALSE)</f>
        <v>#REF!</v>
      </c>
      <c r="M22" s="12" t="e">
        <f>+VLOOKUP($A22,#REF!,12,FALSE)</f>
        <v>#REF!</v>
      </c>
      <c r="N22" s="12" t="e">
        <f>+VLOOKUP($A22,#REF!,13,FALSE)</f>
        <v>#REF!</v>
      </c>
      <c r="O22" s="12" t="e">
        <f>+VLOOKUP($A22,#REF!,14,FALSE)</f>
        <v>#REF!</v>
      </c>
      <c r="P22" s="12" t="e">
        <f>+VLOOKUP($A22,#REF!,15,FALSE)</f>
        <v>#REF!</v>
      </c>
      <c r="Q22" s="14" t="e">
        <f>+VLOOKUP($A22,#REF!,16,FALSE)</f>
        <v>#REF!</v>
      </c>
    </row>
    <row r="23" spans="1:17" s="1" customFormat="1" ht="127.5" x14ac:dyDescent="0.25">
      <c r="A23" s="1" t="s">
        <v>112</v>
      </c>
      <c r="B23" s="7" t="s">
        <v>32</v>
      </c>
      <c r="C23" s="5" t="s">
        <v>33</v>
      </c>
      <c r="D23" s="5" t="s">
        <v>34</v>
      </c>
      <c r="E23" s="5" t="s">
        <v>35</v>
      </c>
      <c r="F23" s="6">
        <v>45414</v>
      </c>
      <c r="G23" s="5" t="s">
        <v>36</v>
      </c>
      <c r="H23" s="5" t="s">
        <v>45</v>
      </c>
      <c r="I23" s="5" t="s">
        <v>113</v>
      </c>
      <c r="J23" s="13" t="e">
        <f>+VLOOKUP($E23,#REF!,5,FALSE)</f>
        <v>#VALUE!</v>
      </c>
      <c r="K23" s="13" t="e">
        <f>+VLOOKUP($A23,#REF!,10,FALSE)</f>
        <v>#REF!</v>
      </c>
      <c r="L23" s="12" t="e">
        <f>+VLOOKUP($A23,#REF!,11,FALSE)</f>
        <v>#REF!</v>
      </c>
      <c r="M23" s="12" t="e">
        <f>+VLOOKUP($A23,#REF!,12,FALSE)</f>
        <v>#REF!</v>
      </c>
      <c r="N23" s="12" t="e">
        <f>+VLOOKUP($A23,#REF!,13,FALSE)</f>
        <v>#REF!</v>
      </c>
      <c r="O23" s="12" t="e">
        <f>+VLOOKUP($A23,#REF!,14,FALSE)</f>
        <v>#REF!</v>
      </c>
      <c r="P23" s="12" t="e">
        <f>+VLOOKUP($A23,#REF!,15,FALSE)</f>
        <v>#REF!</v>
      </c>
      <c r="Q23" s="14" t="e">
        <f>+VLOOKUP($A23,#REF!,16,FALSE)</f>
        <v>#REF!</v>
      </c>
    </row>
    <row r="24" spans="1:17" s="1" customFormat="1" ht="127.5" x14ac:dyDescent="0.25">
      <c r="A24" s="1" t="s">
        <v>114</v>
      </c>
      <c r="B24" s="7" t="s">
        <v>32</v>
      </c>
      <c r="C24" s="5" t="s">
        <v>33</v>
      </c>
      <c r="D24" s="5" t="s">
        <v>34</v>
      </c>
      <c r="E24" s="5" t="s">
        <v>35</v>
      </c>
      <c r="F24" s="6">
        <v>45421</v>
      </c>
      <c r="G24" s="5" t="s">
        <v>36</v>
      </c>
      <c r="H24" s="5" t="s">
        <v>45</v>
      </c>
      <c r="I24" s="5" t="s">
        <v>115</v>
      </c>
      <c r="J24" s="13" t="e">
        <f>+VLOOKUP($E24,#REF!,5,FALSE)</f>
        <v>#VALUE!</v>
      </c>
      <c r="K24" s="13" t="e">
        <f>+VLOOKUP($A24,#REF!,10,FALSE)</f>
        <v>#REF!</v>
      </c>
      <c r="L24" s="12" t="e">
        <f>+VLOOKUP($A24,#REF!,11,FALSE)</f>
        <v>#REF!</v>
      </c>
      <c r="M24" s="12" t="e">
        <f>+VLOOKUP($A24,#REF!,12,FALSE)</f>
        <v>#REF!</v>
      </c>
      <c r="N24" s="12" t="e">
        <f>+VLOOKUP($A24,#REF!,13,FALSE)</f>
        <v>#REF!</v>
      </c>
      <c r="O24" s="12" t="e">
        <f>+VLOOKUP($A24,#REF!,14,FALSE)</f>
        <v>#REF!</v>
      </c>
      <c r="P24" s="12" t="e">
        <f>+VLOOKUP($A24,#REF!,15,FALSE)</f>
        <v>#REF!</v>
      </c>
      <c r="Q24" s="14" t="e">
        <f>+VLOOKUP($A24,#REF!,16,FALSE)</f>
        <v>#REF!</v>
      </c>
    </row>
    <row r="25" spans="1:17" s="1" customFormat="1" ht="76.5" x14ac:dyDescent="0.25">
      <c r="A25" s="1" t="s">
        <v>116</v>
      </c>
      <c r="B25" s="7" t="s">
        <v>39</v>
      </c>
      <c r="C25" s="5" t="s">
        <v>40</v>
      </c>
      <c r="D25" s="5" t="s">
        <v>40</v>
      </c>
      <c r="E25" s="5" t="s">
        <v>41</v>
      </c>
      <c r="F25" s="6">
        <v>45422</v>
      </c>
      <c r="G25" s="5" t="s">
        <v>42</v>
      </c>
      <c r="H25" s="5" t="s">
        <v>23</v>
      </c>
      <c r="I25" s="5" t="s">
        <v>43</v>
      </c>
      <c r="J25" s="13" t="e">
        <f>+VLOOKUP($E25,#REF!,5,FALSE)</f>
        <v>#REF!</v>
      </c>
      <c r="K25" s="13" t="e">
        <f>+VLOOKUP($A25,#REF!,10,FALSE)</f>
        <v>#REF!</v>
      </c>
      <c r="L25" s="12" t="e">
        <f>+VLOOKUP($A25,#REF!,11,FALSE)</f>
        <v>#REF!</v>
      </c>
      <c r="M25" s="12" t="e">
        <f>+VLOOKUP($A25,#REF!,12,FALSE)</f>
        <v>#REF!</v>
      </c>
      <c r="N25" s="12" t="e">
        <f>+VLOOKUP($A25,#REF!,13,FALSE)</f>
        <v>#REF!</v>
      </c>
      <c r="O25" s="12" t="e">
        <f>+VLOOKUP($A25,#REF!,14,FALSE)</f>
        <v>#REF!</v>
      </c>
      <c r="P25" s="12" t="e">
        <f>+VLOOKUP($A25,#REF!,15,FALSE)</f>
        <v>#REF!</v>
      </c>
      <c r="Q25" s="14" t="e">
        <f>+VLOOKUP($A25,#REF!,16,FALSE)</f>
        <v>#REF!</v>
      </c>
    </row>
    <row r="26" spans="1:17" s="1" customFormat="1" ht="63.75" x14ac:dyDescent="0.25">
      <c r="A26" s="1" t="s">
        <v>117</v>
      </c>
      <c r="B26" s="7" t="s">
        <v>118</v>
      </c>
      <c r="C26" s="5" t="s">
        <v>119</v>
      </c>
      <c r="D26" s="5" t="s">
        <v>120</v>
      </c>
      <c r="E26" s="5" t="s">
        <v>121</v>
      </c>
      <c r="F26" s="6">
        <v>45433</v>
      </c>
      <c r="G26" s="5" t="s">
        <v>122</v>
      </c>
      <c r="H26" s="5" t="s">
        <v>123</v>
      </c>
      <c r="I26" s="5" t="s">
        <v>124</v>
      </c>
      <c r="J26" s="13" t="e">
        <f>+VLOOKUP($E26,#REF!,5,FALSE)</f>
        <v>#REF!</v>
      </c>
      <c r="K26" s="13" t="e">
        <f>+VLOOKUP($A26,#REF!,10,FALSE)</f>
        <v>#REF!</v>
      </c>
      <c r="L26" s="12" t="e">
        <f>+VLOOKUP($A26,#REF!,11,FALSE)</f>
        <v>#REF!</v>
      </c>
      <c r="M26" s="12" t="e">
        <f>+VLOOKUP($A26,#REF!,12,FALSE)</f>
        <v>#REF!</v>
      </c>
      <c r="N26" s="12" t="e">
        <f>+VLOOKUP($A26,#REF!,13,FALSE)</f>
        <v>#REF!</v>
      </c>
      <c r="O26" s="12" t="e">
        <f>+VLOOKUP($A26,#REF!,14,FALSE)</f>
        <v>#REF!</v>
      </c>
      <c r="P26" s="12" t="e">
        <f>+VLOOKUP($A26,#REF!,15,FALSE)</f>
        <v>#REF!</v>
      </c>
      <c r="Q26" s="14" t="e">
        <f>+VLOOKUP($A26,#REF!,16,FALSE)</f>
        <v>#REF!</v>
      </c>
    </row>
    <row r="27" spans="1:17" s="1" customFormat="1" ht="38.25" x14ac:dyDescent="0.25">
      <c r="A27" s="1" t="s">
        <v>125</v>
      </c>
      <c r="B27" s="7" t="s">
        <v>126</v>
      </c>
      <c r="C27" s="5" t="s">
        <v>19</v>
      </c>
      <c r="D27" s="5" t="s">
        <v>127</v>
      </c>
      <c r="E27" s="5" t="s">
        <v>28</v>
      </c>
      <c r="F27" s="6">
        <v>45434</v>
      </c>
      <c r="G27" s="5" t="s">
        <v>29</v>
      </c>
      <c r="H27" s="5" t="s">
        <v>23</v>
      </c>
      <c r="I27" s="5" t="s">
        <v>52</v>
      </c>
      <c r="J27" s="13" t="e">
        <f>+VLOOKUP($E27,#REF!,5,FALSE)</f>
        <v>#REF!</v>
      </c>
      <c r="K27" s="13" t="e">
        <f>+VLOOKUP($A27,#REF!,10,FALSE)</f>
        <v>#REF!</v>
      </c>
      <c r="L27" s="12" t="e">
        <f>+VLOOKUP($A27,#REF!,11,FALSE)</f>
        <v>#REF!</v>
      </c>
      <c r="M27" s="12" t="e">
        <f>+VLOOKUP($A27,#REF!,12,FALSE)</f>
        <v>#REF!</v>
      </c>
      <c r="N27" s="12" t="e">
        <f>+VLOOKUP($A27,#REF!,13,FALSE)</f>
        <v>#REF!</v>
      </c>
      <c r="O27" s="12" t="e">
        <f>+VLOOKUP($A27,#REF!,14,FALSE)</f>
        <v>#REF!</v>
      </c>
      <c r="P27" s="12" t="e">
        <f>+VLOOKUP($A27,#REF!,15,FALSE)</f>
        <v>#REF!</v>
      </c>
      <c r="Q27" s="14" t="e">
        <f>+VLOOKUP($A27,#REF!,16,FALSE)</f>
        <v>#REF!</v>
      </c>
    </row>
    <row r="28" spans="1:17" s="1" customFormat="1" ht="114.75" x14ac:dyDescent="0.25">
      <c r="A28" s="1" t="s">
        <v>128</v>
      </c>
      <c r="B28" s="7" t="s">
        <v>105</v>
      </c>
      <c r="C28" s="5" t="s">
        <v>119</v>
      </c>
      <c r="D28" s="5" t="s">
        <v>129</v>
      </c>
      <c r="E28" s="5" t="s">
        <v>130</v>
      </c>
      <c r="F28" s="6">
        <v>45436</v>
      </c>
      <c r="G28" s="5" t="s">
        <v>131</v>
      </c>
      <c r="H28" s="5" t="s">
        <v>23</v>
      </c>
      <c r="I28" s="5" t="s">
        <v>132</v>
      </c>
      <c r="J28" s="13" t="e">
        <f>+VLOOKUP($E28,#REF!,5,FALSE)</f>
        <v>#VALUE!</v>
      </c>
      <c r="K28" s="13" t="e">
        <f>+VLOOKUP($A28,#REF!,10,FALSE)</f>
        <v>#REF!</v>
      </c>
      <c r="L28" s="12" t="e">
        <f>+VLOOKUP($A28,#REF!,11,FALSE)</f>
        <v>#REF!</v>
      </c>
      <c r="M28" s="12" t="e">
        <f>+VLOOKUP($A28,#REF!,12,FALSE)</f>
        <v>#REF!</v>
      </c>
      <c r="N28" s="12" t="e">
        <f>+VLOOKUP($A28,#REF!,13,FALSE)</f>
        <v>#REF!</v>
      </c>
      <c r="O28" s="12" t="e">
        <f>+VLOOKUP($A28,#REF!,14,FALSE)</f>
        <v>#REF!</v>
      </c>
      <c r="P28" s="12" t="e">
        <f>+VLOOKUP($A28,#REF!,15,FALSE)</f>
        <v>#REF!</v>
      </c>
      <c r="Q28" s="14" t="e">
        <f>+VLOOKUP($A28,#REF!,16,FALSE)</f>
        <v>#REF!</v>
      </c>
    </row>
    <row r="29" spans="1:17" s="1" customFormat="1" ht="127.5" x14ac:dyDescent="0.25">
      <c r="A29" s="1" t="s">
        <v>133</v>
      </c>
      <c r="B29" s="7" t="s">
        <v>32</v>
      </c>
      <c r="C29" s="5" t="s">
        <v>33</v>
      </c>
      <c r="D29" s="5" t="s">
        <v>34</v>
      </c>
      <c r="E29" s="5" t="s">
        <v>35</v>
      </c>
      <c r="F29" s="6">
        <v>45439</v>
      </c>
      <c r="G29" s="5" t="s">
        <v>36</v>
      </c>
      <c r="H29" s="5" t="s">
        <v>45</v>
      </c>
      <c r="I29" s="5" t="s">
        <v>134</v>
      </c>
      <c r="J29" s="13" t="e">
        <f>+VLOOKUP($E29,#REF!,5,FALSE)</f>
        <v>#VALUE!</v>
      </c>
      <c r="K29" s="13" t="e">
        <f>+VLOOKUP($A29,#REF!,10,FALSE)</f>
        <v>#REF!</v>
      </c>
      <c r="L29" s="12" t="e">
        <f>+VLOOKUP($A29,#REF!,11,FALSE)</f>
        <v>#REF!</v>
      </c>
      <c r="M29" s="12" t="e">
        <f>+VLOOKUP($A29,#REF!,12,FALSE)</f>
        <v>#REF!</v>
      </c>
      <c r="N29" s="12" t="e">
        <f>+VLOOKUP($A29,#REF!,13,FALSE)</f>
        <v>#REF!</v>
      </c>
      <c r="O29" s="12" t="e">
        <f>+VLOOKUP($A29,#REF!,14,FALSE)</f>
        <v>#REF!</v>
      </c>
      <c r="P29" s="12" t="e">
        <f>+VLOOKUP($A29,#REF!,15,FALSE)</f>
        <v>#REF!</v>
      </c>
      <c r="Q29" s="14" t="e">
        <f>+VLOOKUP($A29,#REF!,16,FALSE)</f>
        <v>#REF!</v>
      </c>
    </row>
    <row r="30" spans="1:17" s="1" customFormat="1" ht="38.25" x14ac:dyDescent="0.25">
      <c r="A30" s="1" t="s">
        <v>135</v>
      </c>
      <c r="B30" s="7" t="s">
        <v>136</v>
      </c>
      <c r="C30" s="5" t="s">
        <v>68</v>
      </c>
      <c r="D30" s="5" t="s">
        <v>137</v>
      </c>
      <c r="E30" s="5" t="s">
        <v>138</v>
      </c>
      <c r="F30" s="6">
        <v>45440</v>
      </c>
      <c r="G30" s="5" t="s">
        <v>71</v>
      </c>
      <c r="H30" s="5" t="s">
        <v>45</v>
      </c>
      <c r="I30" s="5" t="s">
        <v>72</v>
      </c>
      <c r="J30" s="13" t="e">
        <f>+VLOOKUP($E30,#REF!,5,FALSE)</f>
        <v>#REF!</v>
      </c>
      <c r="K30" s="13" t="e">
        <f>+VLOOKUP($A30,#REF!,10,FALSE)</f>
        <v>#REF!</v>
      </c>
      <c r="L30" s="12" t="e">
        <f>+VLOOKUP($A30,#REF!,11,FALSE)</f>
        <v>#REF!</v>
      </c>
      <c r="M30" s="12" t="e">
        <f>+VLOOKUP($A30,#REF!,12,FALSE)</f>
        <v>#REF!</v>
      </c>
      <c r="N30" s="12" t="e">
        <f>+VLOOKUP($A30,#REF!,13,FALSE)</f>
        <v>#REF!</v>
      </c>
      <c r="O30" s="12" t="e">
        <f>+VLOOKUP($A30,#REF!,14,FALSE)</f>
        <v>#REF!</v>
      </c>
      <c r="P30" s="12" t="e">
        <f>+VLOOKUP($A30,#REF!,15,FALSE)</f>
        <v>#REF!</v>
      </c>
      <c r="Q30" s="14" t="e">
        <f>+VLOOKUP($A30,#REF!,16,FALSE)</f>
        <v>#REF!</v>
      </c>
    </row>
    <row r="31" spans="1:17" s="1" customFormat="1" ht="76.5" x14ac:dyDescent="0.25">
      <c r="A31" s="1" t="s">
        <v>139</v>
      </c>
      <c r="B31" s="7" t="s">
        <v>140</v>
      </c>
      <c r="C31" s="5" t="s">
        <v>141</v>
      </c>
      <c r="D31" s="5" t="s">
        <v>142</v>
      </c>
      <c r="E31" s="5" t="s">
        <v>143</v>
      </c>
      <c r="F31" s="6" t="s">
        <v>144</v>
      </c>
      <c r="G31" s="5" t="s">
        <v>145</v>
      </c>
      <c r="H31" s="5" t="s">
        <v>23</v>
      </c>
      <c r="I31" s="5" t="s">
        <v>146</v>
      </c>
      <c r="J31" s="13" t="e">
        <f>+VLOOKUP($E31,#REF!,5,FALSE)</f>
        <v>#REF!</v>
      </c>
      <c r="K31" s="13" t="e">
        <f>+VLOOKUP($A31,#REF!,10,FALSE)</f>
        <v>#REF!</v>
      </c>
      <c r="L31" s="12" t="e">
        <f>+VLOOKUP($A31,#REF!,11,FALSE)</f>
        <v>#REF!</v>
      </c>
      <c r="M31" s="12" t="e">
        <f>+VLOOKUP($A31,#REF!,12,FALSE)</f>
        <v>#REF!</v>
      </c>
      <c r="N31" s="12" t="e">
        <f>+VLOOKUP($A31,#REF!,13,FALSE)</f>
        <v>#REF!</v>
      </c>
      <c r="O31" s="12" t="e">
        <f>+VLOOKUP($A31,#REF!,14,FALSE)</f>
        <v>#REF!</v>
      </c>
      <c r="P31" s="12" t="e">
        <f>+VLOOKUP($A31,#REF!,15,FALSE)</f>
        <v>#REF!</v>
      </c>
      <c r="Q31" s="14" t="e">
        <f>+VLOOKUP($A31,#REF!,16,FALSE)</f>
        <v>#REF!</v>
      </c>
    </row>
    <row r="32" spans="1:17" s="1" customFormat="1" ht="63.75" x14ac:dyDescent="0.25">
      <c r="A32" s="1" t="s">
        <v>147</v>
      </c>
      <c r="B32" s="7" t="s">
        <v>118</v>
      </c>
      <c r="C32" s="5" t="s">
        <v>119</v>
      </c>
      <c r="D32" s="5" t="s">
        <v>148</v>
      </c>
      <c r="E32" s="5" t="s">
        <v>121</v>
      </c>
      <c r="F32" s="6">
        <v>45464</v>
      </c>
      <c r="G32" s="5" t="s">
        <v>122</v>
      </c>
      <c r="H32" s="5" t="s">
        <v>123</v>
      </c>
      <c r="I32" s="5" t="s">
        <v>149</v>
      </c>
      <c r="J32" s="13" t="e">
        <f>+VLOOKUP($E32,#REF!,5,FALSE)</f>
        <v>#REF!</v>
      </c>
      <c r="K32" s="13" t="e">
        <f>+VLOOKUP($A32,#REF!,10,FALSE)</f>
        <v>#REF!</v>
      </c>
      <c r="L32" s="12" t="e">
        <f>+VLOOKUP($A32,#REF!,11,FALSE)</f>
        <v>#REF!</v>
      </c>
      <c r="M32" s="12" t="e">
        <f>+VLOOKUP($A32,#REF!,12,FALSE)</f>
        <v>#REF!</v>
      </c>
      <c r="N32" s="12" t="e">
        <f>+VLOOKUP($A32,#REF!,13,FALSE)</f>
        <v>#REF!</v>
      </c>
      <c r="O32" s="12" t="e">
        <f>+VLOOKUP($A32,#REF!,14,FALSE)</f>
        <v>#REF!</v>
      </c>
      <c r="P32" s="12" t="e">
        <f>+VLOOKUP($A32,#REF!,15,FALSE)</f>
        <v>#REF!</v>
      </c>
      <c r="Q32" s="14" t="e">
        <f>+VLOOKUP($A32,#REF!,16,FALSE)</f>
        <v>#REF!</v>
      </c>
    </row>
    <row r="33" spans="1:19" s="1" customFormat="1" ht="38.25" x14ac:dyDescent="0.25">
      <c r="A33" s="1" t="s">
        <v>150</v>
      </c>
      <c r="B33" s="7" t="s">
        <v>151</v>
      </c>
      <c r="C33" s="5" t="s">
        <v>119</v>
      </c>
      <c r="D33" s="5" t="s">
        <v>152</v>
      </c>
      <c r="E33" s="5" t="s">
        <v>153</v>
      </c>
      <c r="F33" s="6">
        <v>45443</v>
      </c>
      <c r="G33" s="5" t="s">
        <v>99</v>
      </c>
      <c r="H33" s="5" t="s">
        <v>23</v>
      </c>
      <c r="I33" s="5" t="s">
        <v>154</v>
      </c>
      <c r="J33" s="13" t="e">
        <f>+VLOOKUP($E33,#REF!,5,FALSE)</f>
        <v>#REF!</v>
      </c>
      <c r="K33" s="13" t="e">
        <f>+VLOOKUP($A33,#REF!,10,FALSE)</f>
        <v>#REF!</v>
      </c>
      <c r="L33" s="12" t="e">
        <f>+VLOOKUP($A33,#REF!,11,FALSE)</f>
        <v>#REF!</v>
      </c>
      <c r="M33" s="12" t="e">
        <f>+VLOOKUP($A33,#REF!,12,FALSE)</f>
        <v>#REF!</v>
      </c>
      <c r="N33" s="12" t="e">
        <f>+VLOOKUP($A33,#REF!,13,FALSE)</f>
        <v>#REF!</v>
      </c>
      <c r="O33" s="12" t="e">
        <f>+VLOOKUP($A33,#REF!,14,FALSE)</f>
        <v>#REF!</v>
      </c>
      <c r="P33" s="12" t="e">
        <f>+VLOOKUP($A33,#REF!,15,FALSE)</f>
        <v>#REF!</v>
      </c>
      <c r="Q33" s="14" t="e">
        <f>+VLOOKUP($A33,#REF!,16,FALSE)</f>
        <v>#REF!</v>
      </c>
    </row>
    <row r="34" spans="1:19" s="1" customFormat="1" ht="63.75" x14ac:dyDescent="0.25">
      <c r="A34" s="1" t="s">
        <v>155</v>
      </c>
      <c r="B34" s="7" t="s">
        <v>151</v>
      </c>
      <c r="C34" s="5" t="s">
        <v>119</v>
      </c>
      <c r="D34" s="5" t="s">
        <v>156</v>
      </c>
      <c r="E34" s="5" t="s">
        <v>153</v>
      </c>
      <c r="F34" s="6">
        <v>45443</v>
      </c>
      <c r="G34" s="5" t="s">
        <v>99</v>
      </c>
      <c r="H34" s="5" t="s">
        <v>23</v>
      </c>
      <c r="I34" s="5" t="s">
        <v>154</v>
      </c>
      <c r="J34" s="13" t="e">
        <f>+VLOOKUP($E34,#REF!,5,FALSE)</f>
        <v>#REF!</v>
      </c>
      <c r="K34" s="13" t="e">
        <f>+VLOOKUP($A34,#REF!,10,FALSE)</f>
        <v>#REF!</v>
      </c>
      <c r="L34" s="12" t="e">
        <f>+VLOOKUP($A34,#REF!,11,FALSE)</f>
        <v>#REF!</v>
      </c>
      <c r="M34" s="12" t="e">
        <f>+VLOOKUP($A34,#REF!,12,FALSE)</f>
        <v>#REF!</v>
      </c>
      <c r="N34" s="12" t="e">
        <f>+VLOOKUP($A34,#REF!,13,FALSE)</f>
        <v>#REF!</v>
      </c>
      <c r="O34" s="12" t="e">
        <f>+VLOOKUP($A34,#REF!,14,FALSE)</f>
        <v>#REF!</v>
      </c>
      <c r="P34" s="12" t="e">
        <f>+VLOOKUP($A34,#REF!,15,FALSE)</f>
        <v>#REF!</v>
      </c>
      <c r="Q34" s="14" t="e">
        <f>+VLOOKUP($A34,#REF!,16,FALSE)</f>
        <v>#REF!</v>
      </c>
    </row>
    <row r="35" spans="1:19" s="1" customFormat="1" ht="51" x14ac:dyDescent="0.25">
      <c r="A35" s="1" t="s">
        <v>157</v>
      </c>
      <c r="B35" s="7" t="s">
        <v>158</v>
      </c>
      <c r="C35" s="5" t="s">
        <v>68</v>
      </c>
      <c r="D35" s="5" t="s">
        <v>159</v>
      </c>
      <c r="E35" s="5" t="s">
        <v>160</v>
      </c>
      <c r="F35" s="6">
        <v>45460</v>
      </c>
      <c r="G35" s="5" t="s">
        <v>71</v>
      </c>
      <c r="H35" s="5" t="s">
        <v>45</v>
      </c>
      <c r="I35" s="5" t="s">
        <v>72</v>
      </c>
      <c r="J35" s="13" t="e">
        <f>+VLOOKUP($E35,#REF!,5,FALSE)</f>
        <v>#REF!</v>
      </c>
      <c r="K35" s="13" t="e">
        <f>+VLOOKUP($A35,#REF!,10,FALSE)</f>
        <v>#REF!</v>
      </c>
      <c r="L35" s="12" t="e">
        <f>+VLOOKUP($A35,#REF!,11,FALSE)</f>
        <v>#REF!</v>
      </c>
      <c r="M35" s="12" t="e">
        <f>+VLOOKUP($A35,#REF!,12,FALSE)</f>
        <v>#REF!</v>
      </c>
      <c r="N35" s="12" t="e">
        <f>+VLOOKUP($A35,#REF!,13,FALSE)</f>
        <v>#REF!</v>
      </c>
      <c r="O35" s="12" t="e">
        <f>+VLOOKUP($A35,#REF!,14,FALSE)</f>
        <v>#REF!</v>
      </c>
      <c r="P35" s="12" t="e">
        <f>+VLOOKUP($A35,#REF!,15,FALSE)</f>
        <v>#REF!</v>
      </c>
      <c r="Q35" s="14" t="e">
        <f>+VLOOKUP($A35,#REF!,16,FALSE)</f>
        <v>#REF!</v>
      </c>
    </row>
    <row r="36" spans="1:19" s="1" customFormat="1" ht="25.5" x14ac:dyDescent="0.25">
      <c r="A36" s="1" t="s">
        <v>161</v>
      </c>
      <c r="B36" s="7" t="s">
        <v>162</v>
      </c>
      <c r="C36" s="5" t="s">
        <v>163</v>
      </c>
      <c r="D36" s="5" t="s">
        <v>164</v>
      </c>
      <c r="E36" s="5" t="s">
        <v>165</v>
      </c>
      <c r="F36" s="6">
        <v>45460</v>
      </c>
      <c r="G36" s="5" t="s">
        <v>166</v>
      </c>
      <c r="H36" s="5" t="s">
        <v>23</v>
      </c>
      <c r="I36" s="5" t="s">
        <v>167</v>
      </c>
      <c r="J36" s="13" t="e">
        <f>+VLOOKUP($E36,#REF!,5,FALSE)</f>
        <v>#REF!</v>
      </c>
      <c r="K36" s="13" t="e">
        <f>+VLOOKUP($A36,#REF!,10,FALSE)</f>
        <v>#REF!</v>
      </c>
      <c r="L36" s="12" t="e">
        <f>+VLOOKUP($A36,#REF!,11,FALSE)</f>
        <v>#REF!</v>
      </c>
      <c r="M36" s="12" t="e">
        <f>+VLOOKUP($A36,#REF!,12,FALSE)</f>
        <v>#REF!</v>
      </c>
      <c r="N36" s="12" t="e">
        <f>+VLOOKUP($A36,#REF!,13,FALSE)</f>
        <v>#REF!</v>
      </c>
      <c r="O36" s="12" t="e">
        <f>+VLOOKUP($A36,#REF!,14,FALSE)</f>
        <v>#REF!</v>
      </c>
      <c r="P36" s="12" t="e">
        <f>+VLOOKUP($A36,#REF!,15,FALSE)</f>
        <v>#REF!</v>
      </c>
      <c r="Q36" s="14" t="e">
        <f>+VLOOKUP($A36,#REF!,16,FALSE)</f>
        <v>#REF!</v>
      </c>
    </row>
    <row r="37" spans="1:19" s="1" customFormat="1" ht="38.25" x14ac:dyDescent="0.25">
      <c r="A37" s="1" t="s">
        <v>168</v>
      </c>
      <c r="B37" s="7" t="s">
        <v>162</v>
      </c>
      <c r="C37" s="5" t="s">
        <v>169</v>
      </c>
      <c r="D37" s="5" t="s">
        <v>170</v>
      </c>
      <c r="E37" s="5" t="s">
        <v>171</v>
      </c>
      <c r="F37" s="6">
        <v>45460</v>
      </c>
      <c r="G37" s="5" t="s">
        <v>172</v>
      </c>
      <c r="H37" s="5" t="s">
        <v>23</v>
      </c>
      <c r="I37" s="5" t="s">
        <v>167</v>
      </c>
      <c r="J37" s="13" t="e">
        <f>+VLOOKUP($E37,#REF!,5,FALSE)</f>
        <v>#REF!</v>
      </c>
      <c r="K37" s="13" t="e">
        <f>+VLOOKUP($A37,#REF!,10,FALSE)</f>
        <v>#REF!</v>
      </c>
      <c r="L37" s="12" t="e">
        <f>+VLOOKUP($A37,#REF!,11,FALSE)</f>
        <v>#REF!</v>
      </c>
      <c r="M37" s="12" t="e">
        <f>+VLOOKUP($A37,#REF!,12,FALSE)</f>
        <v>#REF!</v>
      </c>
      <c r="N37" s="12" t="e">
        <f>+VLOOKUP($A37,#REF!,13,FALSE)</f>
        <v>#REF!</v>
      </c>
      <c r="O37" s="12" t="e">
        <f>+VLOOKUP($A37,#REF!,14,FALSE)</f>
        <v>#REF!</v>
      </c>
      <c r="P37" s="12" t="e">
        <f>+VLOOKUP($A37,#REF!,15,FALSE)</f>
        <v>#REF!</v>
      </c>
      <c r="Q37" s="14" t="e">
        <f>+VLOOKUP($A37,#REF!,16,FALSE)</f>
        <v>#REF!</v>
      </c>
    </row>
    <row r="38" spans="1:19" s="1" customFormat="1" ht="25.5" x14ac:dyDescent="0.25">
      <c r="A38" s="1" t="s">
        <v>173</v>
      </c>
      <c r="B38" s="7" t="s">
        <v>174</v>
      </c>
      <c r="C38" s="5" t="s">
        <v>163</v>
      </c>
      <c r="D38" s="5" t="s">
        <v>164</v>
      </c>
      <c r="E38" s="5" t="s">
        <v>165</v>
      </c>
      <c r="F38" s="6">
        <v>45460</v>
      </c>
      <c r="G38" s="5" t="s">
        <v>175</v>
      </c>
      <c r="H38" s="5" t="s">
        <v>23</v>
      </c>
      <c r="I38" s="5" t="s">
        <v>176</v>
      </c>
      <c r="J38" s="13" t="e">
        <f>+VLOOKUP($E38,#REF!,5,FALSE)</f>
        <v>#REF!</v>
      </c>
      <c r="K38" s="13" t="e">
        <f>+VLOOKUP($A38,#REF!,10,FALSE)</f>
        <v>#REF!</v>
      </c>
      <c r="L38" s="12" t="e">
        <f>+VLOOKUP($A38,#REF!,11,FALSE)</f>
        <v>#REF!</v>
      </c>
      <c r="M38" s="12" t="e">
        <f>+VLOOKUP($A38,#REF!,12,FALSE)</f>
        <v>#REF!</v>
      </c>
      <c r="N38" s="12" t="e">
        <f>+VLOOKUP($A38,#REF!,13,FALSE)</f>
        <v>#REF!</v>
      </c>
      <c r="O38" s="12" t="e">
        <f>+VLOOKUP($A38,#REF!,14,FALSE)</f>
        <v>#REF!</v>
      </c>
      <c r="P38" s="12" t="e">
        <f>+VLOOKUP($A38,#REF!,15,FALSE)</f>
        <v>#REF!</v>
      </c>
      <c r="Q38" s="14" t="e">
        <f>+VLOOKUP($A38,#REF!,16,FALSE)</f>
        <v>#REF!</v>
      </c>
    </row>
    <row r="39" spans="1:19" s="1" customFormat="1" ht="25.5" x14ac:dyDescent="0.25">
      <c r="A39" s="1" t="s">
        <v>177</v>
      </c>
      <c r="B39" s="7" t="s">
        <v>178</v>
      </c>
      <c r="C39" s="5" t="s">
        <v>163</v>
      </c>
      <c r="D39" s="5" t="s">
        <v>164</v>
      </c>
      <c r="E39" s="5" t="s">
        <v>165</v>
      </c>
      <c r="F39" s="6">
        <v>45460</v>
      </c>
      <c r="G39" s="5" t="s">
        <v>179</v>
      </c>
      <c r="H39" s="5" t="s">
        <v>23</v>
      </c>
      <c r="I39" s="5" t="s">
        <v>180</v>
      </c>
      <c r="J39" s="13" t="e">
        <f>+VLOOKUP($E39,#REF!,5,FALSE)</f>
        <v>#REF!</v>
      </c>
      <c r="K39" s="13" t="e">
        <f>+VLOOKUP($A39,#REF!,10,FALSE)</f>
        <v>#REF!</v>
      </c>
      <c r="L39" s="12" t="e">
        <f>+VLOOKUP($A39,#REF!,11,FALSE)</f>
        <v>#REF!</v>
      </c>
      <c r="M39" s="12" t="e">
        <f>+VLOOKUP($A39,#REF!,12,FALSE)</f>
        <v>#REF!</v>
      </c>
      <c r="N39" s="12" t="e">
        <f>+VLOOKUP($A39,#REF!,13,FALSE)</f>
        <v>#REF!</v>
      </c>
      <c r="O39" s="12" t="e">
        <f>+VLOOKUP($A39,#REF!,14,FALSE)</f>
        <v>#REF!</v>
      </c>
      <c r="P39" s="12" t="e">
        <f>+VLOOKUP($A39,#REF!,15,FALSE)</f>
        <v>#REF!</v>
      </c>
      <c r="Q39" s="14" t="e">
        <f>+VLOOKUP($A39,#REF!,16,FALSE)</f>
        <v>#REF!</v>
      </c>
    </row>
    <row r="40" spans="1:19" s="1" customFormat="1" ht="25.5" x14ac:dyDescent="0.25">
      <c r="A40" s="1" t="s">
        <v>181</v>
      </c>
      <c r="B40" s="7" t="s">
        <v>178</v>
      </c>
      <c r="C40" s="5" t="s">
        <v>169</v>
      </c>
      <c r="D40" s="5" t="s">
        <v>182</v>
      </c>
      <c r="E40" s="5" t="s">
        <v>183</v>
      </c>
      <c r="F40" s="6">
        <v>45460</v>
      </c>
      <c r="G40" s="5" t="s">
        <v>172</v>
      </c>
      <c r="H40" s="5" t="s">
        <v>23</v>
      </c>
      <c r="I40" s="5" t="s">
        <v>184</v>
      </c>
      <c r="J40" s="13" t="e">
        <f>+VLOOKUP($E40,#REF!,5,FALSE)</f>
        <v>#REF!</v>
      </c>
      <c r="K40" s="13" t="e">
        <f>+VLOOKUP($A40,#REF!,10,FALSE)</f>
        <v>#REF!</v>
      </c>
      <c r="L40" s="12" t="e">
        <f>+VLOOKUP($A40,#REF!,11,FALSE)</f>
        <v>#REF!</v>
      </c>
      <c r="M40" s="12" t="e">
        <f>+VLOOKUP($A40,#REF!,12,FALSE)</f>
        <v>#REF!</v>
      </c>
      <c r="N40" s="12" t="e">
        <f>+VLOOKUP($A40,#REF!,13,FALSE)</f>
        <v>#REF!</v>
      </c>
      <c r="O40" s="12" t="e">
        <f>+VLOOKUP($A40,#REF!,14,FALSE)</f>
        <v>#REF!</v>
      </c>
      <c r="P40" s="12" t="e">
        <f>+VLOOKUP($A40,#REF!,15,FALSE)</f>
        <v>#REF!</v>
      </c>
      <c r="Q40" s="14" t="e">
        <f>+VLOOKUP($A40,#REF!,16,FALSE)</f>
        <v>#REF!</v>
      </c>
    </row>
    <row r="41" spans="1:19" s="1" customFormat="1" ht="25.5" x14ac:dyDescent="0.25">
      <c r="A41" s="1" t="s">
        <v>185</v>
      </c>
      <c r="B41" s="7" t="s">
        <v>186</v>
      </c>
      <c r="C41" s="5" t="s">
        <v>163</v>
      </c>
      <c r="D41" s="5" t="s">
        <v>164</v>
      </c>
      <c r="E41" s="5" t="s">
        <v>165</v>
      </c>
      <c r="F41" s="6">
        <v>45460</v>
      </c>
      <c r="G41" s="5" t="s">
        <v>187</v>
      </c>
      <c r="H41" s="5" t="s">
        <v>23</v>
      </c>
      <c r="I41" s="5" t="s">
        <v>188</v>
      </c>
      <c r="J41" s="13" t="e">
        <f>+VLOOKUP($E41,#REF!,5,FALSE)</f>
        <v>#REF!</v>
      </c>
      <c r="K41" s="13" t="e">
        <f>+VLOOKUP($A41,#REF!,10,FALSE)</f>
        <v>#REF!</v>
      </c>
      <c r="L41" s="12" t="e">
        <f>+VLOOKUP($A41,#REF!,11,FALSE)</f>
        <v>#REF!</v>
      </c>
      <c r="M41" s="12" t="e">
        <f>+VLOOKUP($A41,#REF!,12,FALSE)</f>
        <v>#REF!</v>
      </c>
      <c r="N41" s="12" t="e">
        <f>+VLOOKUP($A41,#REF!,13,FALSE)</f>
        <v>#REF!</v>
      </c>
      <c r="O41" s="12" t="e">
        <f>+VLOOKUP($A41,#REF!,14,FALSE)</f>
        <v>#REF!</v>
      </c>
      <c r="P41" s="12" t="e">
        <f>+VLOOKUP($A41,#REF!,15,FALSE)</f>
        <v>#REF!</v>
      </c>
      <c r="Q41" s="14" t="e">
        <f>+VLOOKUP($A41,#REF!,16,FALSE)</f>
        <v>#REF!</v>
      </c>
    </row>
    <row r="42" spans="1:19" s="1" customFormat="1" ht="25.5" x14ac:dyDescent="0.25">
      <c r="A42" s="1" t="s">
        <v>189</v>
      </c>
      <c r="B42" s="7" t="s">
        <v>186</v>
      </c>
      <c r="C42" s="5" t="s">
        <v>169</v>
      </c>
      <c r="D42" s="5" t="s">
        <v>190</v>
      </c>
      <c r="E42" s="5" t="s">
        <v>191</v>
      </c>
      <c r="F42" s="6">
        <v>45460</v>
      </c>
      <c r="G42" s="5" t="s">
        <v>172</v>
      </c>
      <c r="H42" s="5" t="s">
        <v>23</v>
      </c>
      <c r="I42" s="5" t="s">
        <v>192</v>
      </c>
      <c r="J42" s="13" t="e">
        <f>+VLOOKUP($E42,#REF!,5,FALSE)</f>
        <v>#REF!</v>
      </c>
      <c r="K42" s="13" t="e">
        <f>+VLOOKUP($A42,#REF!,10,FALSE)</f>
        <v>#REF!</v>
      </c>
      <c r="L42" s="12" t="e">
        <f>+VLOOKUP($A42,#REF!,11,FALSE)</f>
        <v>#REF!</v>
      </c>
      <c r="M42" s="12" t="e">
        <f>+VLOOKUP($A42,#REF!,12,FALSE)</f>
        <v>#REF!</v>
      </c>
      <c r="N42" s="12" t="e">
        <f>+VLOOKUP($A42,#REF!,13,FALSE)</f>
        <v>#REF!</v>
      </c>
      <c r="O42" s="12" t="e">
        <f>+VLOOKUP($A42,#REF!,14,FALSE)</f>
        <v>#REF!</v>
      </c>
      <c r="P42" s="12" t="e">
        <f>+VLOOKUP($A42,#REF!,15,FALSE)</f>
        <v>#REF!</v>
      </c>
      <c r="Q42" s="14" t="e">
        <f>+VLOOKUP($A42,#REF!,16,FALSE)</f>
        <v>#REF!</v>
      </c>
    </row>
    <row r="43" spans="1:19" s="1" customFormat="1" ht="76.5" x14ac:dyDescent="0.25">
      <c r="A43" s="1" t="s">
        <v>193</v>
      </c>
      <c r="B43" s="7" t="s">
        <v>194</v>
      </c>
      <c r="C43" s="5" t="s">
        <v>68</v>
      </c>
      <c r="D43" s="5" t="s">
        <v>195</v>
      </c>
      <c r="E43" s="5" t="s">
        <v>196</v>
      </c>
      <c r="F43" s="6">
        <v>45475</v>
      </c>
      <c r="G43" s="5" t="s">
        <v>71</v>
      </c>
      <c r="H43" s="5" t="s">
        <v>45</v>
      </c>
      <c r="I43" s="5" t="s">
        <v>197</v>
      </c>
      <c r="J43" s="13" t="e">
        <f>+VLOOKUP($E43,#REF!,5,FALSE)</f>
        <v>#REF!</v>
      </c>
      <c r="K43" s="13" t="e">
        <f>+VLOOKUP($A43,#REF!,10,FALSE)</f>
        <v>#REF!</v>
      </c>
      <c r="L43" s="12" t="e">
        <f>+VLOOKUP($A43,#REF!,11,FALSE)</f>
        <v>#REF!</v>
      </c>
      <c r="M43" s="12" t="e">
        <f>+VLOOKUP($A43,#REF!,12,FALSE)</f>
        <v>#REF!</v>
      </c>
      <c r="N43" s="12" t="e">
        <f>+VLOOKUP($A43,#REF!,13,FALSE)</f>
        <v>#REF!</v>
      </c>
      <c r="O43" s="12" t="e">
        <f>+VLOOKUP($A43,#REF!,14,FALSE)</f>
        <v>#REF!</v>
      </c>
      <c r="P43" s="12" t="e">
        <f>+VLOOKUP($A43,#REF!,15,FALSE)</f>
        <v>#REF!</v>
      </c>
      <c r="Q43" s="14" t="e">
        <f>+VLOOKUP($A43,#REF!,16,FALSE)</f>
        <v>#REF!</v>
      </c>
    </row>
    <row r="44" spans="1:19" s="1" customFormat="1" ht="38.25" x14ac:dyDescent="0.25">
      <c r="A44" s="1" t="s">
        <v>198</v>
      </c>
      <c r="B44" s="7" t="s">
        <v>50</v>
      </c>
      <c r="C44" s="5" t="s">
        <v>19</v>
      </c>
      <c r="D44" s="5" t="s">
        <v>199</v>
      </c>
      <c r="E44" s="5" t="s">
        <v>28</v>
      </c>
      <c r="F44" s="6">
        <v>45476</v>
      </c>
      <c r="G44" s="5" t="s">
        <v>200</v>
      </c>
      <c r="H44" s="5" t="s">
        <v>23</v>
      </c>
      <c r="I44" s="5" t="s">
        <v>52</v>
      </c>
      <c r="J44" s="13" t="e">
        <f>+VLOOKUP($E44,#REF!,5,FALSE)</f>
        <v>#REF!</v>
      </c>
      <c r="K44" s="13" t="e">
        <f>+VLOOKUP($A44,#REF!,10,FALSE)</f>
        <v>#REF!</v>
      </c>
      <c r="L44" s="12" t="e">
        <f>+VLOOKUP($A44,#REF!,11,FALSE)</f>
        <v>#REF!</v>
      </c>
      <c r="M44" s="12" t="e">
        <f>+VLOOKUP($A44,#REF!,12,FALSE)</f>
        <v>#REF!</v>
      </c>
      <c r="N44" s="12" t="e">
        <f>+VLOOKUP($A44,#REF!,13,FALSE)</f>
        <v>#REF!</v>
      </c>
      <c r="O44" s="12" t="e">
        <f>+VLOOKUP($A44,#REF!,14,FALSE)</f>
        <v>#REF!</v>
      </c>
      <c r="P44" s="12" t="e">
        <f>+VLOOKUP($A44,#REF!,15,FALSE)</f>
        <v>#REF!</v>
      </c>
      <c r="Q44" s="14" t="e">
        <f>+VLOOKUP($A44,#REF!,16,FALSE)</f>
        <v>#REF!</v>
      </c>
    </row>
    <row r="45" spans="1:19" s="1" customFormat="1" ht="25.5" x14ac:dyDescent="0.25">
      <c r="A45" s="1" t="s">
        <v>201</v>
      </c>
      <c r="B45" s="7" t="s">
        <v>102</v>
      </c>
      <c r="C45" s="5" t="s">
        <v>19</v>
      </c>
      <c r="D45" s="5" t="s">
        <v>20</v>
      </c>
      <c r="E45" s="5" t="s">
        <v>21</v>
      </c>
      <c r="F45" s="6">
        <v>45502</v>
      </c>
      <c r="G45" s="5" t="s">
        <v>22</v>
      </c>
      <c r="H45" s="5" t="s">
        <v>23</v>
      </c>
      <c r="I45" s="5" t="s">
        <v>103</v>
      </c>
      <c r="J45" s="13" t="e">
        <f>+VLOOKUP($E45,#REF!,5,FALSE)</f>
        <v>#REF!</v>
      </c>
      <c r="K45" s="13" t="e">
        <f>+VLOOKUP($A45,#REF!,10,FALSE)</f>
        <v>#REF!</v>
      </c>
      <c r="L45" s="12" t="e">
        <f>+VLOOKUP($A45,#REF!,11,FALSE)</f>
        <v>#REF!</v>
      </c>
      <c r="M45" s="12" t="e">
        <f>+VLOOKUP($A45,#REF!,12,FALSE)</f>
        <v>#REF!</v>
      </c>
      <c r="N45" s="12" t="e">
        <f>+VLOOKUP($A45,#REF!,13,FALSE)</f>
        <v>#REF!</v>
      </c>
      <c r="O45" s="12" t="e">
        <f>+VLOOKUP($A45,#REF!,14,FALSE)</f>
        <v>#REF!</v>
      </c>
      <c r="P45" s="12" t="e">
        <f>+VLOOKUP($A45,#REF!,15,FALSE)</f>
        <v>#REF!</v>
      </c>
      <c r="Q45" s="14" t="e">
        <f>+VLOOKUP($A45,#REF!,16,FALSE)</f>
        <v>#REF!</v>
      </c>
    </row>
    <row r="46" spans="1:19" s="1" customFormat="1" ht="38.25" x14ac:dyDescent="0.25">
      <c r="A46" s="1" t="s">
        <v>202</v>
      </c>
      <c r="B46" s="7" t="s">
        <v>203</v>
      </c>
      <c r="C46" s="5" t="s">
        <v>204</v>
      </c>
      <c r="D46" s="5" t="s">
        <v>205</v>
      </c>
      <c r="E46" s="5" t="s">
        <v>206</v>
      </c>
      <c r="F46" s="6">
        <v>45506</v>
      </c>
      <c r="G46" s="5" t="s">
        <v>207</v>
      </c>
      <c r="H46" s="5" t="s">
        <v>23</v>
      </c>
      <c r="I46" s="5" t="s">
        <v>208</v>
      </c>
      <c r="J46" s="13" t="e">
        <f>+VLOOKUP($E46,#REF!,5,FALSE)</f>
        <v>#REF!</v>
      </c>
      <c r="K46" s="13" t="e">
        <f>+VLOOKUP($A46,#REF!,10,FALSE)</f>
        <v>#REF!</v>
      </c>
      <c r="L46" s="12" t="e">
        <f>+VLOOKUP($A46,#REF!,11,FALSE)</f>
        <v>#REF!</v>
      </c>
      <c r="M46" s="12" t="e">
        <f>+VLOOKUP($A46,#REF!,12,FALSE)</f>
        <v>#REF!</v>
      </c>
      <c r="N46" s="12" t="e">
        <f>+VLOOKUP($A46,#REF!,13,FALSE)</f>
        <v>#REF!</v>
      </c>
      <c r="O46" s="12" t="e">
        <f>+VLOOKUP($A46,#REF!,14,FALSE)</f>
        <v>#REF!</v>
      </c>
      <c r="P46" s="12" t="e">
        <f>+VLOOKUP($A46,#REF!,15,FALSE)</f>
        <v>#REF!</v>
      </c>
      <c r="Q46" s="14" t="e">
        <f>+VLOOKUP($A46,#REF!,16,FALSE)</f>
        <v>#REF!</v>
      </c>
      <c r="R46"/>
      <c r="S46"/>
    </row>
    <row r="47" spans="1:19" s="1" customFormat="1" ht="51" x14ac:dyDescent="0.25">
      <c r="A47" s="1" t="s">
        <v>209</v>
      </c>
      <c r="B47" s="7" t="s">
        <v>67</v>
      </c>
      <c r="C47" s="5" t="s">
        <v>68</v>
      </c>
      <c r="D47" s="5" t="s">
        <v>210</v>
      </c>
      <c r="E47" s="5" t="s">
        <v>211</v>
      </c>
      <c r="F47" s="6">
        <v>45519</v>
      </c>
      <c r="G47" s="5" t="s">
        <v>71</v>
      </c>
      <c r="H47" s="5" t="s">
        <v>45</v>
      </c>
      <c r="I47" s="5" t="s">
        <v>197</v>
      </c>
      <c r="J47" s="13" t="e">
        <f>+VLOOKUP($E47,#REF!,5,FALSE)</f>
        <v>#REF!</v>
      </c>
      <c r="K47" s="13" t="e">
        <f>+VLOOKUP($A47,#REF!,10,FALSE)</f>
        <v>#REF!</v>
      </c>
      <c r="L47" s="12" t="e">
        <f>+VLOOKUP($A47,#REF!,11,FALSE)</f>
        <v>#REF!</v>
      </c>
      <c r="M47" s="12" t="e">
        <f>+VLOOKUP($A47,#REF!,12,FALSE)</f>
        <v>#REF!</v>
      </c>
      <c r="N47" s="12" t="e">
        <f>+VLOOKUP($A47,#REF!,13,FALSE)</f>
        <v>#REF!</v>
      </c>
      <c r="O47" s="12" t="e">
        <f>+VLOOKUP($A47,#REF!,14,FALSE)</f>
        <v>#REF!</v>
      </c>
      <c r="P47" s="12" t="e">
        <f>+VLOOKUP($A47,#REF!,15,FALSE)</f>
        <v>#REF!</v>
      </c>
      <c r="Q47" s="14" t="e">
        <f>+VLOOKUP($A47,#REF!,16,FALSE)</f>
        <v>#REF!</v>
      </c>
    </row>
    <row r="48" spans="1:19" s="1" customFormat="1" ht="63.75" x14ac:dyDescent="0.25">
      <c r="A48" s="1" t="s">
        <v>212</v>
      </c>
      <c r="B48" s="7" t="s">
        <v>105</v>
      </c>
      <c r="C48" s="5" t="s">
        <v>59</v>
      </c>
      <c r="D48" s="5" t="s">
        <v>213</v>
      </c>
      <c r="E48" s="5" t="s">
        <v>214</v>
      </c>
      <c r="F48" s="6">
        <v>45519</v>
      </c>
      <c r="G48" s="5" t="s">
        <v>215</v>
      </c>
      <c r="H48" s="5" t="s">
        <v>45</v>
      </c>
      <c r="I48" s="5"/>
      <c r="J48" s="13" t="e">
        <f>+VLOOKUP($E48,#REF!,5,FALSE)</f>
        <v>#REF!</v>
      </c>
      <c r="K48" s="13" t="e">
        <f>+VLOOKUP($A48,#REF!,10,FALSE)</f>
        <v>#REF!</v>
      </c>
      <c r="L48" s="12" t="e">
        <f>+VLOOKUP($A48,#REF!,11,FALSE)</f>
        <v>#REF!</v>
      </c>
      <c r="M48" s="12" t="e">
        <f>+VLOOKUP($A48,#REF!,12,FALSE)</f>
        <v>#REF!</v>
      </c>
      <c r="N48" s="12" t="e">
        <f>+VLOOKUP($A48,#REF!,13,FALSE)</f>
        <v>#REF!</v>
      </c>
      <c r="O48" s="12" t="e">
        <f>+VLOOKUP($A48,#REF!,14,FALSE)</f>
        <v>#REF!</v>
      </c>
      <c r="P48" s="12" t="e">
        <f>+VLOOKUP($A48,#REF!,15,FALSE)</f>
        <v>#REF!</v>
      </c>
      <c r="Q48" s="14" t="e">
        <f>+VLOOKUP($A48,#REF!,16,FALSE)</f>
        <v>#REF!</v>
      </c>
    </row>
    <row r="49" spans="1:19" s="1" customFormat="1" ht="76.5" x14ac:dyDescent="0.25">
      <c r="A49" s="1" t="s">
        <v>216</v>
      </c>
      <c r="B49" s="7" t="s">
        <v>217</v>
      </c>
      <c r="C49" s="5" t="s">
        <v>96</v>
      </c>
      <c r="D49" s="5" t="s">
        <v>218</v>
      </c>
      <c r="E49" s="5" t="s">
        <v>219</v>
      </c>
      <c r="F49" s="6">
        <v>45520</v>
      </c>
      <c r="G49" s="5" t="s">
        <v>220</v>
      </c>
      <c r="H49" s="5" t="s">
        <v>45</v>
      </c>
      <c r="I49" s="5" t="s">
        <v>72</v>
      </c>
      <c r="J49" s="13" t="e">
        <f>+VLOOKUP($E49,#REF!,5,FALSE)</f>
        <v>#REF!</v>
      </c>
      <c r="K49" s="13" t="e">
        <f>+VLOOKUP($A49,#REF!,10,FALSE)</f>
        <v>#REF!</v>
      </c>
      <c r="L49" s="12" t="e">
        <f>+VLOOKUP($A49,#REF!,11,FALSE)</f>
        <v>#REF!</v>
      </c>
      <c r="M49" s="12" t="e">
        <f>+VLOOKUP($A49,#REF!,12,FALSE)</f>
        <v>#REF!</v>
      </c>
      <c r="N49" s="12" t="e">
        <f>+VLOOKUP($A49,#REF!,13,FALSE)</f>
        <v>#REF!</v>
      </c>
      <c r="O49" s="12" t="e">
        <f>+VLOOKUP($A49,#REF!,14,FALSE)</f>
        <v>#REF!</v>
      </c>
      <c r="P49" s="12" t="e">
        <f>+VLOOKUP($A49,#REF!,15,FALSE)</f>
        <v>#REF!</v>
      </c>
      <c r="Q49" s="14" t="e">
        <f>+VLOOKUP($A49,#REF!,16,FALSE)</f>
        <v>#REF!</v>
      </c>
    </row>
    <row r="50" spans="1:19" s="1" customFormat="1" ht="51" x14ac:dyDescent="0.25">
      <c r="A50" s="1" t="s">
        <v>221</v>
      </c>
      <c r="B50" s="7" t="s">
        <v>222</v>
      </c>
      <c r="C50" s="5" t="s">
        <v>223</v>
      </c>
      <c r="D50" s="5" t="s">
        <v>224</v>
      </c>
      <c r="E50" s="5" t="s">
        <v>225</v>
      </c>
      <c r="F50" s="6">
        <v>45532</v>
      </c>
      <c r="G50" s="5" t="s">
        <v>226</v>
      </c>
      <c r="H50" s="5" t="s">
        <v>123</v>
      </c>
      <c r="I50" s="5" t="s">
        <v>227</v>
      </c>
      <c r="J50" s="13" t="e">
        <f>+VLOOKUP($E50,#REF!,5,FALSE)</f>
        <v>#REF!</v>
      </c>
      <c r="K50" s="13" t="e">
        <f>+VLOOKUP($A50,#REF!,10,FALSE)</f>
        <v>#REF!</v>
      </c>
      <c r="L50" s="12" t="e">
        <f>+VLOOKUP($A50,#REF!,11,FALSE)</f>
        <v>#REF!</v>
      </c>
      <c r="M50" s="12" t="e">
        <f>+VLOOKUP($A50,#REF!,12,FALSE)</f>
        <v>#REF!</v>
      </c>
      <c r="N50" s="12" t="e">
        <f>+VLOOKUP($A50,#REF!,13,FALSE)</f>
        <v>#REF!</v>
      </c>
      <c r="O50" s="12" t="e">
        <f>+VLOOKUP($A50,#REF!,14,FALSE)</f>
        <v>#REF!</v>
      </c>
      <c r="P50" s="12" t="e">
        <f>+VLOOKUP($A50,#REF!,15,FALSE)</f>
        <v>#REF!</v>
      </c>
      <c r="Q50" s="14" t="e">
        <f>+VLOOKUP($A50,#REF!,16,FALSE)</f>
        <v>#REF!</v>
      </c>
    </row>
    <row r="51" spans="1:19" s="1" customFormat="1" ht="63.75" x14ac:dyDescent="0.25">
      <c r="A51" s="1" t="s">
        <v>228</v>
      </c>
      <c r="B51" s="7" t="s">
        <v>118</v>
      </c>
      <c r="C51" s="5" t="s">
        <v>119</v>
      </c>
      <c r="D51" s="5" t="s">
        <v>229</v>
      </c>
      <c r="E51" s="5" t="s">
        <v>230</v>
      </c>
      <c r="F51" s="6">
        <v>45532</v>
      </c>
      <c r="G51" s="5" t="s">
        <v>122</v>
      </c>
      <c r="H51" s="5" t="s">
        <v>123</v>
      </c>
      <c r="I51" s="5" t="s">
        <v>231</v>
      </c>
      <c r="J51" s="13" t="e">
        <f>+VLOOKUP($E51,#REF!,5,FALSE)</f>
        <v>#REF!</v>
      </c>
      <c r="K51" s="13" t="e">
        <f>+VLOOKUP($A51,#REF!,10,FALSE)</f>
        <v>#REF!</v>
      </c>
      <c r="L51" s="12" t="e">
        <f>+VLOOKUP($A51,#REF!,11,FALSE)</f>
        <v>#REF!</v>
      </c>
      <c r="M51" s="12" t="e">
        <f>+VLOOKUP($A51,#REF!,12,FALSE)</f>
        <v>#REF!</v>
      </c>
      <c r="N51" s="12" t="e">
        <f>+VLOOKUP($A51,#REF!,13,FALSE)</f>
        <v>#REF!</v>
      </c>
      <c r="O51" s="12" t="e">
        <f>+VLOOKUP($A51,#REF!,14,FALSE)</f>
        <v>#REF!</v>
      </c>
      <c r="P51" s="12" t="e">
        <f>+VLOOKUP($A51,#REF!,15,FALSE)</f>
        <v>#REF!</v>
      </c>
      <c r="Q51" s="14" t="e">
        <f>+VLOOKUP($A51,#REF!,16,FALSE)</f>
        <v>#REF!</v>
      </c>
    </row>
    <row r="52" spans="1:19" s="1" customFormat="1" ht="38.25" x14ac:dyDescent="0.25">
      <c r="A52" s="1" t="s">
        <v>232</v>
      </c>
      <c r="B52" s="7" t="s">
        <v>151</v>
      </c>
      <c r="C52" s="5" t="s">
        <v>119</v>
      </c>
      <c r="D52" s="5" t="s">
        <v>152</v>
      </c>
      <c r="E52" s="5" t="s">
        <v>153</v>
      </c>
      <c r="F52" s="6">
        <v>45534</v>
      </c>
      <c r="G52" s="5" t="s">
        <v>99</v>
      </c>
      <c r="H52" s="5" t="s">
        <v>23</v>
      </c>
      <c r="I52" s="5" t="s">
        <v>154</v>
      </c>
      <c r="J52" s="13" t="e">
        <f>+VLOOKUP($E52,#REF!,5,FALSE)</f>
        <v>#REF!</v>
      </c>
      <c r="K52" s="13" t="e">
        <f>+VLOOKUP($A52,#REF!,10,FALSE)</f>
        <v>#REF!</v>
      </c>
      <c r="L52" s="12" t="e">
        <f>+VLOOKUP($A52,#REF!,11,FALSE)</f>
        <v>#REF!</v>
      </c>
      <c r="M52" s="12" t="e">
        <f>+VLOOKUP($A52,#REF!,12,FALSE)</f>
        <v>#REF!</v>
      </c>
      <c r="N52" s="12" t="e">
        <f>+VLOOKUP($A52,#REF!,13,FALSE)</f>
        <v>#REF!</v>
      </c>
      <c r="O52" s="12" t="e">
        <f>+VLOOKUP($A52,#REF!,14,FALSE)</f>
        <v>#REF!</v>
      </c>
      <c r="P52" s="12" t="e">
        <f>+VLOOKUP($A52,#REF!,15,FALSE)</f>
        <v>#REF!</v>
      </c>
      <c r="Q52" s="14" t="e">
        <f>+VLOOKUP($A52,#REF!,16,FALSE)</f>
        <v>#REF!</v>
      </c>
    </row>
    <row r="53" spans="1:19" s="1" customFormat="1" ht="63.75" x14ac:dyDescent="0.25">
      <c r="A53" s="1" t="s">
        <v>233</v>
      </c>
      <c r="B53" s="7" t="s">
        <v>151</v>
      </c>
      <c r="C53" s="5" t="s">
        <v>119</v>
      </c>
      <c r="D53" s="5" t="s">
        <v>156</v>
      </c>
      <c r="E53" s="5" t="s">
        <v>153</v>
      </c>
      <c r="F53" s="6">
        <v>45534</v>
      </c>
      <c r="G53" s="5" t="s">
        <v>99</v>
      </c>
      <c r="H53" s="5" t="s">
        <v>23</v>
      </c>
      <c r="I53" s="5" t="s">
        <v>154</v>
      </c>
      <c r="J53" s="13" t="e">
        <f>+VLOOKUP($E53,#REF!,5,FALSE)</f>
        <v>#REF!</v>
      </c>
      <c r="K53" s="13" t="e">
        <f>+VLOOKUP($A53,#REF!,10,FALSE)</f>
        <v>#REF!</v>
      </c>
      <c r="L53" s="12" t="e">
        <f>+VLOOKUP($A53,#REF!,11,FALSE)</f>
        <v>#REF!</v>
      </c>
      <c r="M53" s="12" t="e">
        <f>+VLOOKUP($A53,#REF!,12,FALSE)</f>
        <v>#REF!</v>
      </c>
      <c r="N53" s="12" t="e">
        <f>+VLOOKUP($A53,#REF!,13,FALSE)</f>
        <v>#REF!</v>
      </c>
      <c r="O53" s="12" t="e">
        <f>+VLOOKUP($A53,#REF!,14,FALSE)</f>
        <v>#REF!</v>
      </c>
      <c r="P53" s="12" t="e">
        <f>+VLOOKUP($A53,#REF!,15,FALSE)</f>
        <v>#REF!</v>
      </c>
      <c r="Q53" s="14" t="e">
        <f>+VLOOKUP($A53,#REF!,16,FALSE)</f>
        <v>#REF!</v>
      </c>
    </row>
    <row r="54" spans="1:19" s="1" customFormat="1" ht="114.75" x14ac:dyDescent="0.25">
      <c r="A54" s="1" t="s">
        <v>234</v>
      </c>
      <c r="B54" s="7" t="s">
        <v>118</v>
      </c>
      <c r="C54" s="5" t="s">
        <v>235</v>
      </c>
      <c r="D54" s="5" t="s">
        <v>236</v>
      </c>
      <c r="E54" s="5" t="s">
        <v>237</v>
      </c>
      <c r="F54" s="6">
        <v>45535</v>
      </c>
      <c r="G54" s="5" t="s">
        <v>238</v>
      </c>
      <c r="H54" s="5" t="s">
        <v>123</v>
      </c>
      <c r="I54" s="5" t="s">
        <v>239</v>
      </c>
      <c r="J54" s="13" t="e">
        <f>+VLOOKUP($E54,#REF!,5,FALSE)</f>
        <v>#VALUE!</v>
      </c>
      <c r="K54" s="13" t="e">
        <f>+VLOOKUP($A54,#REF!,10,FALSE)</f>
        <v>#REF!</v>
      </c>
      <c r="L54" s="12" t="e">
        <f>+VLOOKUP($A54,#REF!,11,FALSE)</f>
        <v>#REF!</v>
      </c>
      <c r="M54" s="12" t="e">
        <f>+VLOOKUP($A54,#REF!,12,FALSE)</f>
        <v>#REF!</v>
      </c>
      <c r="N54" s="12" t="e">
        <f>+VLOOKUP($A54,#REF!,13,FALSE)</f>
        <v>#REF!</v>
      </c>
      <c r="O54" s="12" t="e">
        <f>+VLOOKUP($A54,#REF!,14,FALSE)</f>
        <v>#REF!</v>
      </c>
      <c r="P54" s="12" t="e">
        <f>+VLOOKUP($A54,#REF!,15,FALSE)</f>
        <v>#REF!</v>
      </c>
      <c r="Q54" s="14" t="e">
        <f>+VLOOKUP($A54,#REF!,16,FALSE)</f>
        <v>#REF!</v>
      </c>
    </row>
    <row r="55" spans="1:19" s="1" customFormat="1" ht="38.25" x14ac:dyDescent="0.25">
      <c r="A55" s="1" t="s">
        <v>240</v>
      </c>
      <c r="B55" s="7" t="s">
        <v>26</v>
      </c>
      <c r="C55" s="5" t="s">
        <v>19</v>
      </c>
      <c r="D55" s="5" t="s">
        <v>241</v>
      </c>
      <c r="E55" s="5" t="s">
        <v>28</v>
      </c>
      <c r="F55" s="6">
        <v>45538</v>
      </c>
      <c r="G55" s="5" t="s">
        <v>29</v>
      </c>
      <c r="H55" s="5" t="s">
        <v>23</v>
      </c>
      <c r="I55" s="5" t="s">
        <v>52</v>
      </c>
      <c r="J55" s="13" t="e">
        <f>+VLOOKUP($E55,#REF!,5,FALSE)</f>
        <v>#REF!</v>
      </c>
      <c r="K55" s="13" t="e">
        <f>+VLOOKUP($A55,#REF!,10,FALSE)</f>
        <v>#REF!</v>
      </c>
      <c r="L55" s="12" t="e">
        <f>+VLOOKUP($A55,#REF!,11,FALSE)</f>
        <v>#REF!</v>
      </c>
      <c r="M55" s="12" t="e">
        <f>+VLOOKUP($A55,#REF!,12,FALSE)</f>
        <v>#REF!</v>
      </c>
      <c r="N55" s="12" t="e">
        <f>+VLOOKUP($A55,#REF!,13,FALSE)</f>
        <v>#REF!</v>
      </c>
      <c r="O55" s="12" t="e">
        <f>+VLOOKUP($A55,#REF!,14,FALSE)</f>
        <v>#REF!</v>
      </c>
      <c r="P55" s="12" t="e">
        <f>+VLOOKUP($A55,#REF!,15,FALSE)</f>
        <v>#REF!</v>
      </c>
      <c r="Q55" s="14" t="e">
        <f>+VLOOKUP($A55,#REF!,16,FALSE)</f>
        <v>#REF!</v>
      </c>
    </row>
    <row r="56" spans="1:19" s="1" customFormat="1" ht="51" x14ac:dyDescent="0.25">
      <c r="A56" s="1" t="s">
        <v>242</v>
      </c>
      <c r="B56" s="7" t="s">
        <v>18</v>
      </c>
      <c r="C56" s="5" t="s">
        <v>40</v>
      </c>
      <c r="D56" s="5" t="s">
        <v>243</v>
      </c>
      <c r="E56" s="5" t="s">
        <v>244</v>
      </c>
      <c r="F56" s="6">
        <v>45540</v>
      </c>
      <c r="G56" s="5" t="s">
        <v>245</v>
      </c>
      <c r="H56" s="5" t="s">
        <v>23</v>
      </c>
      <c r="I56" s="5" t="s">
        <v>30</v>
      </c>
      <c r="J56" s="13" t="e">
        <f>+VLOOKUP($E56,#REF!,5,FALSE)</f>
        <v>#REF!</v>
      </c>
      <c r="K56" s="13" t="e">
        <f>+VLOOKUP($A56,#REF!,10,FALSE)</f>
        <v>#REF!</v>
      </c>
      <c r="L56" s="12" t="e">
        <f>+VLOOKUP($A56,#REF!,11,FALSE)</f>
        <v>#REF!</v>
      </c>
      <c r="M56" s="12" t="e">
        <f>+VLOOKUP($A56,#REF!,12,FALSE)</f>
        <v>#REF!</v>
      </c>
      <c r="N56" s="12" t="e">
        <f>+VLOOKUP($A56,#REF!,13,FALSE)</f>
        <v>#REF!</v>
      </c>
      <c r="O56" s="12" t="e">
        <f>+VLOOKUP($A56,#REF!,14,FALSE)</f>
        <v>#REF!</v>
      </c>
      <c r="P56" s="12" t="e">
        <f>+VLOOKUP($A56,#REF!,15,FALSE)</f>
        <v>#REF!</v>
      </c>
      <c r="Q56" s="14" t="e">
        <f>+VLOOKUP($A56,#REF!,16,FALSE)</f>
        <v>#REF!</v>
      </c>
    </row>
    <row r="57" spans="1:19" s="1" customFormat="1" ht="38.25" x14ac:dyDescent="0.25">
      <c r="A57" s="1" t="s">
        <v>246</v>
      </c>
      <c r="B57" s="7" t="s">
        <v>105</v>
      </c>
      <c r="C57" s="5" t="s">
        <v>106</v>
      </c>
      <c r="D57" s="5" t="s">
        <v>247</v>
      </c>
      <c r="E57" s="5" t="s">
        <v>248</v>
      </c>
      <c r="F57" s="6">
        <v>45554</v>
      </c>
      <c r="G57" s="5" t="s">
        <v>249</v>
      </c>
      <c r="H57" s="5" t="s">
        <v>23</v>
      </c>
      <c r="I57" s="5" t="s">
        <v>250</v>
      </c>
      <c r="J57" s="13" t="e">
        <f>+VLOOKUP($E57,#REF!,5,FALSE)</f>
        <v>#REF!</v>
      </c>
      <c r="K57" s="13" t="e">
        <f>+VLOOKUP($A57,#REF!,10,FALSE)</f>
        <v>#REF!</v>
      </c>
      <c r="L57" s="12" t="e">
        <f>+VLOOKUP($A57,#REF!,11,FALSE)</f>
        <v>#REF!</v>
      </c>
      <c r="M57" s="12" t="e">
        <f>+VLOOKUP($A57,#REF!,12,FALSE)</f>
        <v>#REF!</v>
      </c>
      <c r="N57" s="12" t="e">
        <f>+VLOOKUP($A57,#REF!,13,FALSE)</f>
        <v>#REF!</v>
      </c>
      <c r="O57" s="12" t="e">
        <f>+VLOOKUP($A57,#REF!,14,FALSE)</f>
        <v>#REF!</v>
      </c>
      <c r="P57" s="12" t="e">
        <f>+VLOOKUP($A57,#REF!,15,FALSE)</f>
        <v>#REF!</v>
      </c>
      <c r="Q57" s="14" t="e">
        <f>+VLOOKUP($A57,#REF!,16,FALSE)</f>
        <v>#REF!</v>
      </c>
    </row>
    <row r="58" spans="1:19" s="1" customFormat="1" ht="38.25" x14ac:dyDescent="0.25">
      <c r="A58" s="1" t="s">
        <v>251</v>
      </c>
      <c r="B58" s="7" t="s">
        <v>126</v>
      </c>
      <c r="C58" s="5" t="s">
        <v>19</v>
      </c>
      <c r="D58" s="5" t="s">
        <v>127</v>
      </c>
      <c r="E58" s="5" t="s">
        <v>28</v>
      </c>
      <c r="F58" s="6">
        <v>45560</v>
      </c>
      <c r="G58" s="5" t="s">
        <v>29</v>
      </c>
      <c r="H58" s="5" t="s">
        <v>23</v>
      </c>
      <c r="I58" s="5" t="s">
        <v>52</v>
      </c>
      <c r="J58" s="13" t="e">
        <f>+VLOOKUP($E58,#REF!,5,FALSE)</f>
        <v>#REF!</v>
      </c>
      <c r="K58" s="13" t="e">
        <f>+VLOOKUP($A58,#REF!,10,FALSE)</f>
        <v>#REF!</v>
      </c>
      <c r="L58" s="12" t="e">
        <f>+VLOOKUP($A58,#REF!,11,FALSE)</f>
        <v>#REF!</v>
      </c>
      <c r="M58" s="12" t="e">
        <f>+VLOOKUP($A58,#REF!,12,FALSE)</f>
        <v>#REF!</v>
      </c>
      <c r="N58" s="12" t="e">
        <f>+VLOOKUP($A58,#REF!,13,FALSE)</f>
        <v>#REF!</v>
      </c>
      <c r="O58" s="12" t="e">
        <f>+VLOOKUP($A58,#REF!,14,FALSE)</f>
        <v>#REF!</v>
      </c>
      <c r="P58" s="12" t="e">
        <f>+VLOOKUP($A58,#REF!,15,FALSE)</f>
        <v>#REF!</v>
      </c>
      <c r="Q58" s="14" t="e">
        <f>+VLOOKUP($A58,#REF!,16,FALSE)</f>
        <v>#REF!</v>
      </c>
    </row>
    <row r="59" spans="1:19" s="1" customFormat="1" ht="102" x14ac:dyDescent="0.25">
      <c r="A59" s="1" t="s">
        <v>252</v>
      </c>
      <c r="B59" s="7" t="s">
        <v>118</v>
      </c>
      <c r="C59" s="5" t="s">
        <v>119</v>
      </c>
      <c r="D59" s="5" t="s">
        <v>253</v>
      </c>
      <c r="E59" s="5" t="s">
        <v>254</v>
      </c>
      <c r="F59" s="6">
        <v>45561</v>
      </c>
      <c r="G59" s="5" t="s">
        <v>255</v>
      </c>
      <c r="H59" s="5" t="s">
        <v>23</v>
      </c>
      <c r="I59" s="5" t="s">
        <v>256</v>
      </c>
      <c r="J59" s="13" t="e">
        <f>+VLOOKUP($E59,#REF!,5,FALSE)</f>
        <v>#VALUE!</v>
      </c>
      <c r="K59" s="13" t="e">
        <f>+VLOOKUP($A59,#REF!,10,FALSE)</f>
        <v>#REF!</v>
      </c>
      <c r="L59" s="12" t="e">
        <f>+VLOOKUP($A59,#REF!,11,FALSE)</f>
        <v>#REF!</v>
      </c>
      <c r="M59" s="12" t="e">
        <f>+VLOOKUP($A59,#REF!,12,FALSE)</f>
        <v>#REF!</v>
      </c>
      <c r="N59" s="12" t="e">
        <f>+VLOOKUP($A59,#REF!,13,FALSE)</f>
        <v>#REF!</v>
      </c>
      <c r="O59" s="12" t="e">
        <f>+VLOOKUP($A59,#REF!,14,FALSE)</f>
        <v>#REF!</v>
      </c>
      <c r="P59" s="12" t="e">
        <f>+VLOOKUP($A59,#REF!,15,FALSE)</f>
        <v>#REF!</v>
      </c>
      <c r="Q59" s="14" t="e">
        <f>+VLOOKUP($A59,#REF!,16,FALSE)</f>
        <v>#REF!</v>
      </c>
    </row>
    <row r="60" spans="1:19" s="1" customFormat="1" ht="38.25" x14ac:dyDescent="0.25">
      <c r="A60" s="1" t="s">
        <v>257</v>
      </c>
      <c r="B60" s="7" t="s">
        <v>78</v>
      </c>
      <c r="C60" s="5" t="s">
        <v>19</v>
      </c>
      <c r="D60" s="5" t="s">
        <v>79</v>
      </c>
      <c r="E60" s="5" t="s">
        <v>80</v>
      </c>
      <c r="F60" s="6">
        <v>45562</v>
      </c>
      <c r="G60" s="5" t="s">
        <v>22</v>
      </c>
      <c r="H60" s="5" t="s">
        <v>23</v>
      </c>
      <c r="I60" s="5" t="s">
        <v>30</v>
      </c>
      <c r="J60" s="13" t="e">
        <f>+VLOOKUP($E60,#REF!,5,FALSE)</f>
        <v>#REF!</v>
      </c>
      <c r="K60" s="13" t="e">
        <f>+VLOOKUP($A60,#REF!,10,FALSE)</f>
        <v>#REF!</v>
      </c>
      <c r="L60" s="12" t="e">
        <f>+VLOOKUP($A60,#REF!,11,FALSE)</f>
        <v>#REF!</v>
      </c>
      <c r="M60" s="12" t="e">
        <f>+VLOOKUP($A60,#REF!,12,FALSE)</f>
        <v>#REF!</v>
      </c>
      <c r="N60" s="12" t="e">
        <f>+VLOOKUP($A60,#REF!,13,FALSE)</f>
        <v>#REF!</v>
      </c>
      <c r="O60" s="12" t="e">
        <f>+VLOOKUP($A60,#REF!,14,FALSE)</f>
        <v>#REF!</v>
      </c>
      <c r="P60" s="12" t="e">
        <f>+VLOOKUP($A60,#REF!,15,FALSE)</f>
        <v>#REF!</v>
      </c>
      <c r="Q60" s="14" t="e">
        <f>+VLOOKUP($A60,#REF!,16,FALSE)</f>
        <v>#REF!</v>
      </c>
    </row>
    <row r="61" spans="1:19" s="1" customFormat="1" ht="51" x14ac:dyDescent="0.25">
      <c r="A61" s="1" t="s">
        <v>258</v>
      </c>
      <c r="B61" s="7" t="s">
        <v>259</v>
      </c>
      <c r="C61" s="5" t="s">
        <v>96</v>
      </c>
      <c r="D61" s="5" t="s">
        <v>260</v>
      </c>
      <c r="E61" s="5" t="s">
        <v>261</v>
      </c>
      <c r="F61" s="6">
        <v>45566</v>
      </c>
      <c r="G61" s="5" t="s">
        <v>71</v>
      </c>
      <c r="H61" s="5" t="s">
        <v>45</v>
      </c>
      <c r="I61" s="5" t="s">
        <v>72</v>
      </c>
      <c r="J61" s="13" t="e">
        <f>+VLOOKUP($E61,#REF!,5,FALSE)</f>
        <v>#REF!</v>
      </c>
      <c r="K61" s="13" t="e">
        <f>+VLOOKUP($A61,#REF!,10,FALSE)</f>
        <v>#REF!</v>
      </c>
      <c r="L61" s="12" t="e">
        <f>+VLOOKUP($A61,#REF!,11,FALSE)</f>
        <v>#REF!</v>
      </c>
      <c r="M61" s="12" t="e">
        <f>+VLOOKUP($A61,#REF!,12,FALSE)</f>
        <v>#REF!</v>
      </c>
      <c r="N61" s="12" t="e">
        <f>+VLOOKUP($A61,#REF!,13,FALSE)</f>
        <v>#REF!</v>
      </c>
      <c r="O61" s="12" t="e">
        <f>+VLOOKUP($A61,#REF!,14,FALSE)</f>
        <v>#REF!</v>
      </c>
      <c r="P61" s="12" t="e">
        <f>+VLOOKUP($A61,#REF!,15,FALSE)</f>
        <v>#REF!</v>
      </c>
      <c r="Q61" s="14" t="e">
        <f>+VLOOKUP($A61,#REF!,16,FALSE)</f>
        <v>#REF!</v>
      </c>
    </row>
    <row r="62" spans="1:19" s="1" customFormat="1" ht="51" x14ac:dyDescent="0.25">
      <c r="A62" s="1" t="s">
        <v>262</v>
      </c>
      <c r="B62" s="7" t="s">
        <v>158</v>
      </c>
      <c r="C62" s="5" t="s">
        <v>68</v>
      </c>
      <c r="D62" s="5" t="s">
        <v>263</v>
      </c>
      <c r="E62" s="5" t="s">
        <v>264</v>
      </c>
      <c r="F62" s="6">
        <v>45586</v>
      </c>
      <c r="G62" s="5" t="s">
        <v>265</v>
      </c>
      <c r="H62" s="5" t="s">
        <v>45</v>
      </c>
      <c r="I62" s="5" t="s">
        <v>197</v>
      </c>
      <c r="J62" s="13" t="e">
        <f>+VLOOKUP($E62,#REF!,5,FALSE)</f>
        <v>#REF!</v>
      </c>
      <c r="K62" s="13" t="e">
        <f>+VLOOKUP($A62,#REF!,10,FALSE)</f>
        <v>#REF!</v>
      </c>
      <c r="L62" s="12" t="e">
        <f>+VLOOKUP($A62,#REF!,11,FALSE)</f>
        <v>#REF!</v>
      </c>
      <c r="M62" s="12" t="e">
        <f>+VLOOKUP($A62,#REF!,12,FALSE)</f>
        <v>#REF!</v>
      </c>
      <c r="N62" s="12" t="e">
        <f>+VLOOKUP($A62,#REF!,13,FALSE)</f>
        <v>#REF!</v>
      </c>
      <c r="O62" s="12" t="e">
        <f>+VLOOKUP($A62,#REF!,14,FALSE)</f>
        <v>#REF!</v>
      </c>
      <c r="P62" s="12" t="e">
        <f>+VLOOKUP($A62,#REF!,15,FALSE)</f>
        <v>#REF!</v>
      </c>
      <c r="Q62" s="14" t="e">
        <f>+VLOOKUP($A62,#REF!,16,FALSE)</f>
        <v>#REF!</v>
      </c>
    </row>
    <row r="63" spans="1:19" s="1" customFormat="1" ht="38.25" x14ac:dyDescent="0.25">
      <c r="A63" s="1" t="s">
        <v>266</v>
      </c>
      <c r="B63" s="7" t="s">
        <v>203</v>
      </c>
      <c r="C63" s="5" t="s">
        <v>204</v>
      </c>
      <c r="D63" s="5" t="s">
        <v>267</v>
      </c>
      <c r="E63" s="5" t="s">
        <v>206</v>
      </c>
      <c r="F63" s="6">
        <v>45590</v>
      </c>
      <c r="G63" s="5" t="s">
        <v>268</v>
      </c>
      <c r="H63" s="5" t="s">
        <v>23</v>
      </c>
      <c r="I63" s="5" t="s">
        <v>208</v>
      </c>
      <c r="J63" s="13" t="e">
        <f>+VLOOKUP($E63,#REF!,5,FALSE)</f>
        <v>#REF!</v>
      </c>
      <c r="K63" s="13" t="e">
        <f>+VLOOKUP($A63,#REF!,10,FALSE)</f>
        <v>#REF!</v>
      </c>
      <c r="L63" s="12" t="e">
        <f>+VLOOKUP($A63,#REF!,11,FALSE)</f>
        <v>#REF!</v>
      </c>
      <c r="M63" s="12" t="e">
        <f>+VLOOKUP($A63,#REF!,12,FALSE)</f>
        <v>#REF!</v>
      </c>
      <c r="N63" s="12" t="e">
        <f>+VLOOKUP($A63,#REF!,13,FALSE)</f>
        <v>#REF!</v>
      </c>
      <c r="O63" s="12" t="e">
        <f>+VLOOKUP($A63,#REF!,14,FALSE)</f>
        <v>#REF!</v>
      </c>
      <c r="P63" s="12" t="e">
        <f>+VLOOKUP($A63,#REF!,15,FALSE)</f>
        <v>#REF!</v>
      </c>
      <c r="Q63" s="14" t="e">
        <f>+VLOOKUP($A63,#REF!,16,FALSE)</f>
        <v>#REF!</v>
      </c>
      <c r="R63"/>
      <c r="S63"/>
    </row>
    <row r="64" spans="1:19" s="1" customFormat="1" ht="25.5" x14ac:dyDescent="0.25">
      <c r="A64" s="1" t="s">
        <v>269</v>
      </c>
      <c r="B64" s="7" t="s">
        <v>18</v>
      </c>
      <c r="C64" s="5" t="s">
        <v>19</v>
      </c>
      <c r="D64" s="5" t="s">
        <v>20</v>
      </c>
      <c r="E64" s="5" t="s">
        <v>21</v>
      </c>
      <c r="F64" s="6">
        <v>45593</v>
      </c>
      <c r="G64" s="5" t="s">
        <v>22</v>
      </c>
      <c r="H64" s="5" t="s">
        <v>23</v>
      </c>
      <c r="I64" s="5" t="s">
        <v>103</v>
      </c>
      <c r="J64" s="13" t="e">
        <f>+VLOOKUP($E64,#REF!,5,FALSE)</f>
        <v>#REF!</v>
      </c>
      <c r="K64" s="13" t="e">
        <f>+VLOOKUP($A64,#REF!,10,FALSE)</f>
        <v>#REF!</v>
      </c>
      <c r="L64" s="12" t="e">
        <f>+VLOOKUP($A64,#REF!,11,FALSE)</f>
        <v>#REF!</v>
      </c>
      <c r="M64" s="12" t="e">
        <f>+VLOOKUP($A64,#REF!,12,FALSE)</f>
        <v>#REF!</v>
      </c>
      <c r="N64" s="12" t="e">
        <f>+VLOOKUP($A64,#REF!,13,FALSE)</f>
        <v>#REF!</v>
      </c>
      <c r="O64" s="12" t="e">
        <f>+VLOOKUP($A64,#REF!,14,FALSE)</f>
        <v>#REF!</v>
      </c>
      <c r="P64" s="12" t="e">
        <f>+VLOOKUP($A64,#REF!,15,FALSE)</f>
        <v>#REF!</v>
      </c>
      <c r="Q64" s="14" t="e">
        <f>+VLOOKUP($A64,#REF!,16,FALSE)</f>
        <v>#REF!</v>
      </c>
    </row>
    <row r="65" spans="1:17" s="1" customFormat="1" ht="25.5" x14ac:dyDescent="0.25">
      <c r="A65" s="1" t="s">
        <v>270</v>
      </c>
      <c r="B65" s="7" t="s">
        <v>162</v>
      </c>
      <c r="C65" s="5" t="s">
        <v>163</v>
      </c>
      <c r="D65" s="5" t="s">
        <v>164</v>
      </c>
      <c r="E65" s="5" t="s">
        <v>165</v>
      </c>
      <c r="F65" s="6">
        <v>45607</v>
      </c>
      <c r="G65" s="5" t="s">
        <v>271</v>
      </c>
      <c r="H65" s="5" t="s">
        <v>23</v>
      </c>
      <c r="I65" s="5" t="s">
        <v>272</v>
      </c>
      <c r="J65" s="13" t="e">
        <f>+VLOOKUP($E65,#REF!,5,FALSE)</f>
        <v>#REF!</v>
      </c>
      <c r="K65" s="13" t="e">
        <f>+VLOOKUP($A65,#REF!,10,FALSE)</f>
        <v>#REF!</v>
      </c>
      <c r="L65" s="12" t="e">
        <f>+VLOOKUP($A65,#REF!,11,FALSE)</f>
        <v>#REF!</v>
      </c>
      <c r="M65" s="12" t="e">
        <f>+VLOOKUP($A65,#REF!,12,FALSE)</f>
        <v>#REF!</v>
      </c>
      <c r="N65" s="12" t="e">
        <f>+VLOOKUP($A65,#REF!,13,FALSE)</f>
        <v>#REF!</v>
      </c>
      <c r="O65" s="12" t="e">
        <f>+VLOOKUP($A65,#REF!,14,FALSE)</f>
        <v>#REF!</v>
      </c>
      <c r="P65" s="12" t="e">
        <f>+VLOOKUP($A65,#REF!,15,FALSE)</f>
        <v>#REF!</v>
      </c>
      <c r="Q65" s="14" t="e">
        <f>+VLOOKUP($A65,#REF!,16,FALSE)</f>
        <v>#REF!</v>
      </c>
    </row>
    <row r="66" spans="1:17" s="1" customFormat="1" ht="25.5" x14ac:dyDescent="0.25">
      <c r="A66" s="1" t="s">
        <v>273</v>
      </c>
      <c r="B66" s="7" t="s">
        <v>162</v>
      </c>
      <c r="C66" s="5" t="s">
        <v>169</v>
      </c>
      <c r="D66" s="5" t="s">
        <v>274</v>
      </c>
      <c r="E66" s="5" t="s">
        <v>275</v>
      </c>
      <c r="F66" s="6">
        <v>45607</v>
      </c>
      <c r="G66" s="5" t="s">
        <v>276</v>
      </c>
      <c r="H66" s="5" t="s">
        <v>23</v>
      </c>
      <c r="I66" s="5" t="s">
        <v>167</v>
      </c>
      <c r="J66" s="13" t="e">
        <f>+VLOOKUP($E66,#REF!,5,FALSE)</f>
        <v>#REF!</v>
      </c>
      <c r="K66" s="13" t="e">
        <f>+VLOOKUP($A66,#REF!,10,FALSE)</f>
        <v>#REF!</v>
      </c>
      <c r="L66" s="12" t="e">
        <f>+VLOOKUP($A66,#REF!,11,FALSE)</f>
        <v>#REF!</v>
      </c>
      <c r="M66" s="12" t="e">
        <f>+VLOOKUP($A66,#REF!,12,FALSE)</f>
        <v>#REF!</v>
      </c>
      <c r="N66" s="12" t="e">
        <f>+VLOOKUP($A66,#REF!,13,FALSE)</f>
        <v>#REF!</v>
      </c>
      <c r="O66" s="12" t="e">
        <f>+VLOOKUP($A66,#REF!,14,FALSE)</f>
        <v>#REF!</v>
      </c>
      <c r="P66" s="12" t="e">
        <f>+VLOOKUP($A66,#REF!,15,FALSE)</f>
        <v>#REF!</v>
      </c>
      <c r="Q66" s="14" t="e">
        <f>+VLOOKUP($A66,#REF!,16,FALSE)</f>
        <v>#REF!</v>
      </c>
    </row>
    <row r="67" spans="1:17" s="1" customFormat="1" ht="25.5" x14ac:dyDescent="0.25">
      <c r="A67" s="1" t="s">
        <v>277</v>
      </c>
      <c r="B67" s="7" t="s">
        <v>174</v>
      </c>
      <c r="C67" s="5" t="s">
        <v>163</v>
      </c>
      <c r="D67" s="5" t="s">
        <v>164</v>
      </c>
      <c r="E67" s="5" t="s">
        <v>165</v>
      </c>
      <c r="F67" s="6">
        <v>45607</v>
      </c>
      <c r="G67" s="5" t="s">
        <v>278</v>
      </c>
      <c r="H67" s="5" t="s">
        <v>23</v>
      </c>
      <c r="I67" s="5" t="s">
        <v>279</v>
      </c>
      <c r="J67" s="13" t="e">
        <f>+VLOOKUP($E67,#REF!,5,FALSE)</f>
        <v>#REF!</v>
      </c>
      <c r="K67" s="13" t="e">
        <f>+VLOOKUP($A67,#REF!,10,FALSE)</f>
        <v>#REF!</v>
      </c>
      <c r="L67" s="12" t="e">
        <f>+VLOOKUP($A67,#REF!,11,FALSE)</f>
        <v>#REF!</v>
      </c>
      <c r="M67" s="12" t="e">
        <f>+VLOOKUP($A67,#REF!,12,FALSE)</f>
        <v>#REF!</v>
      </c>
      <c r="N67" s="12" t="e">
        <f>+VLOOKUP($A67,#REF!,13,FALSE)</f>
        <v>#REF!</v>
      </c>
      <c r="O67" s="12" t="e">
        <f>+VLOOKUP($A67,#REF!,14,FALSE)</f>
        <v>#REF!</v>
      </c>
      <c r="P67" s="12" t="e">
        <f>+VLOOKUP($A67,#REF!,15,FALSE)</f>
        <v>#REF!</v>
      </c>
      <c r="Q67" s="14" t="e">
        <f>+VLOOKUP($A67,#REF!,16,FALSE)</f>
        <v>#REF!</v>
      </c>
    </row>
    <row r="68" spans="1:17" s="1" customFormat="1" ht="25.5" x14ac:dyDescent="0.25">
      <c r="A68" s="1" t="s">
        <v>280</v>
      </c>
      <c r="B68" s="7" t="s">
        <v>174</v>
      </c>
      <c r="C68" s="5" t="s">
        <v>169</v>
      </c>
      <c r="D68" s="5" t="s">
        <v>182</v>
      </c>
      <c r="E68" s="5" t="s">
        <v>281</v>
      </c>
      <c r="F68" s="6">
        <v>45607</v>
      </c>
      <c r="G68" s="5" t="s">
        <v>172</v>
      </c>
      <c r="H68" s="5" t="s">
        <v>23</v>
      </c>
      <c r="I68" s="5" t="s">
        <v>282</v>
      </c>
      <c r="J68" s="13" t="e">
        <f>+VLOOKUP($E68,#REF!,5,FALSE)</f>
        <v>#REF!</v>
      </c>
      <c r="K68" s="13" t="e">
        <f>+VLOOKUP($A68,#REF!,10,FALSE)</f>
        <v>#REF!</v>
      </c>
      <c r="L68" s="12" t="e">
        <f>+VLOOKUP($A68,#REF!,11,FALSE)</f>
        <v>#REF!</v>
      </c>
      <c r="M68" s="12" t="e">
        <f>+VLOOKUP($A68,#REF!,12,FALSE)</f>
        <v>#REF!</v>
      </c>
      <c r="N68" s="12" t="e">
        <f>+VLOOKUP($A68,#REF!,13,FALSE)</f>
        <v>#REF!</v>
      </c>
      <c r="O68" s="12" t="e">
        <f>+VLOOKUP($A68,#REF!,14,FALSE)</f>
        <v>#REF!</v>
      </c>
      <c r="P68" s="12" t="e">
        <f>+VLOOKUP($A68,#REF!,15,FALSE)</f>
        <v>#REF!</v>
      </c>
      <c r="Q68" s="14" t="e">
        <f>+VLOOKUP($A68,#REF!,16,FALSE)</f>
        <v>#REF!</v>
      </c>
    </row>
    <row r="69" spans="1:17" s="1" customFormat="1" ht="25.5" x14ac:dyDescent="0.25">
      <c r="A69" s="1" t="s">
        <v>283</v>
      </c>
      <c r="B69" s="7" t="s">
        <v>174</v>
      </c>
      <c r="C69" s="5" t="s">
        <v>169</v>
      </c>
      <c r="D69" s="5" t="s">
        <v>274</v>
      </c>
      <c r="E69" s="5" t="s">
        <v>275</v>
      </c>
      <c r="F69" s="6">
        <v>45607</v>
      </c>
      <c r="G69" s="5" t="s">
        <v>276</v>
      </c>
      <c r="H69" s="5" t="s">
        <v>23</v>
      </c>
      <c r="I69" s="5" t="s">
        <v>284</v>
      </c>
      <c r="J69" s="13" t="e">
        <f>+VLOOKUP($E69,#REF!,5,FALSE)</f>
        <v>#REF!</v>
      </c>
      <c r="K69" s="13" t="e">
        <f>+VLOOKUP($A69,#REF!,10,FALSE)</f>
        <v>#REF!</v>
      </c>
      <c r="L69" s="12" t="e">
        <f>+VLOOKUP($A69,#REF!,11,FALSE)</f>
        <v>#REF!</v>
      </c>
      <c r="M69" s="12" t="e">
        <f>+VLOOKUP($A69,#REF!,12,FALSE)</f>
        <v>#REF!</v>
      </c>
      <c r="N69" s="12" t="e">
        <f>+VLOOKUP($A69,#REF!,13,FALSE)</f>
        <v>#REF!</v>
      </c>
      <c r="O69" s="12" t="e">
        <f>+VLOOKUP($A69,#REF!,14,FALSE)</f>
        <v>#REF!</v>
      </c>
      <c r="P69" s="12" t="e">
        <f>+VLOOKUP($A69,#REF!,15,FALSE)</f>
        <v>#REF!</v>
      </c>
      <c r="Q69" s="14" t="e">
        <f>+VLOOKUP($A69,#REF!,16,FALSE)</f>
        <v>#REF!</v>
      </c>
    </row>
    <row r="70" spans="1:17" s="1" customFormat="1" ht="25.5" x14ac:dyDescent="0.25">
      <c r="A70" s="1" t="s">
        <v>285</v>
      </c>
      <c r="B70" s="7" t="s">
        <v>178</v>
      </c>
      <c r="C70" s="5" t="s">
        <v>163</v>
      </c>
      <c r="D70" s="5" t="s">
        <v>164</v>
      </c>
      <c r="E70" s="5" t="s">
        <v>165</v>
      </c>
      <c r="F70" s="6">
        <v>45607</v>
      </c>
      <c r="G70" s="5" t="s">
        <v>286</v>
      </c>
      <c r="H70" s="5" t="s">
        <v>23</v>
      </c>
      <c r="I70" s="5" t="s">
        <v>184</v>
      </c>
      <c r="J70" s="13" t="e">
        <f>+VLOOKUP($E70,#REF!,5,FALSE)</f>
        <v>#REF!</v>
      </c>
      <c r="K70" s="13" t="e">
        <f>+VLOOKUP($A70,#REF!,10,FALSE)</f>
        <v>#REF!</v>
      </c>
      <c r="L70" s="12" t="e">
        <f>+VLOOKUP($A70,#REF!,11,FALSE)</f>
        <v>#REF!</v>
      </c>
      <c r="M70" s="12" t="e">
        <f>+VLOOKUP($A70,#REF!,12,FALSE)</f>
        <v>#REF!</v>
      </c>
      <c r="N70" s="12" t="e">
        <f>+VLOOKUP($A70,#REF!,13,FALSE)</f>
        <v>#REF!</v>
      </c>
      <c r="O70" s="12" t="e">
        <f>+VLOOKUP($A70,#REF!,14,FALSE)</f>
        <v>#REF!</v>
      </c>
      <c r="P70" s="12" t="e">
        <f>+VLOOKUP($A70,#REF!,15,FALSE)</f>
        <v>#REF!</v>
      </c>
      <c r="Q70" s="14" t="e">
        <f>+VLOOKUP($A70,#REF!,16,FALSE)</f>
        <v>#REF!</v>
      </c>
    </row>
    <row r="71" spans="1:17" s="1" customFormat="1" ht="25.5" x14ac:dyDescent="0.25">
      <c r="A71" s="1" t="s">
        <v>287</v>
      </c>
      <c r="B71" s="7" t="s">
        <v>178</v>
      </c>
      <c r="C71" s="5" t="s">
        <v>169</v>
      </c>
      <c r="D71" s="5" t="s">
        <v>274</v>
      </c>
      <c r="E71" s="5" t="s">
        <v>275</v>
      </c>
      <c r="F71" s="6">
        <v>45607</v>
      </c>
      <c r="G71" s="5" t="s">
        <v>276</v>
      </c>
      <c r="H71" s="5" t="s">
        <v>23</v>
      </c>
      <c r="I71" s="5" t="s">
        <v>180</v>
      </c>
      <c r="J71" s="13" t="e">
        <f>+VLOOKUP($E71,#REF!,5,FALSE)</f>
        <v>#REF!</v>
      </c>
      <c r="K71" s="13" t="e">
        <f>+VLOOKUP($A71,#REF!,10,FALSE)</f>
        <v>#REF!</v>
      </c>
      <c r="L71" s="12" t="e">
        <f>+VLOOKUP($A71,#REF!,11,FALSE)</f>
        <v>#REF!</v>
      </c>
      <c r="M71" s="12" t="e">
        <f>+VLOOKUP($A71,#REF!,12,FALSE)</f>
        <v>#REF!</v>
      </c>
      <c r="N71" s="12" t="e">
        <f>+VLOOKUP($A71,#REF!,13,FALSE)</f>
        <v>#REF!</v>
      </c>
      <c r="O71" s="12" t="e">
        <f>+VLOOKUP($A71,#REF!,14,FALSE)</f>
        <v>#REF!</v>
      </c>
      <c r="P71" s="12" t="e">
        <f>+VLOOKUP($A71,#REF!,15,FALSE)</f>
        <v>#REF!</v>
      </c>
      <c r="Q71" s="14" t="e">
        <f>+VLOOKUP($A71,#REF!,16,FALSE)</f>
        <v>#REF!</v>
      </c>
    </row>
    <row r="72" spans="1:17" s="1" customFormat="1" ht="25.5" x14ac:dyDescent="0.25">
      <c r="A72" s="1" t="s">
        <v>288</v>
      </c>
      <c r="B72" s="7" t="s">
        <v>186</v>
      </c>
      <c r="C72" s="5" t="s">
        <v>163</v>
      </c>
      <c r="D72" s="5" t="s">
        <v>164</v>
      </c>
      <c r="E72" s="5" t="s">
        <v>165</v>
      </c>
      <c r="F72" s="6">
        <v>45607</v>
      </c>
      <c r="G72" s="5" t="s">
        <v>289</v>
      </c>
      <c r="H72" s="5" t="s">
        <v>23</v>
      </c>
      <c r="I72" s="5" t="s">
        <v>188</v>
      </c>
      <c r="J72" s="13" t="e">
        <f>+VLOOKUP($E72,#REF!,5,FALSE)</f>
        <v>#REF!</v>
      </c>
      <c r="K72" s="13" t="e">
        <f>+VLOOKUP($A72,#REF!,10,FALSE)</f>
        <v>#REF!</v>
      </c>
      <c r="L72" s="12" t="e">
        <f>+VLOOKUP($A72,#REF!,11,FALSE)</f>
        <v>#REF!</v>
      </c>
      <c r="M72" s="12" t="e">
        <f>+VLOOKUP($A72,#REF!,12,FALSE)</f>
        <v>#REF!</v>
      </c>
      <c r="N72" s="12" t="e">
        <f>+VLOOKUP($A72,#REF!,13,FALSE)</f>
        <v>#REF!</v>
      </c>
      <c r="O72" s="12" t="e">
        <f>+VLOOKUP($A72,#REF!,14,FALSE)</f>
        <v>#REF!</v>
      </c>
      <c r="P72" s="12" t="e">
        <f>+VLOOKUP($A72,#REF!,15,FALSE)</f>
        <v>#REF!</v>
      </c>
      <c r="Q72" s="14" t="e">
        <f>+VLOOKUP($A72,#REF!,16,FALSE)</f>
        <v>#REF!</v>
      </c>
    </row>
    <row r="73" spans="1:17" s="1" customFormat="1" ht="25.5" x14ac:dyDescent="0.25">
      <c r="A73" s="1" t="s">
        <v>290</v>
      </c>
      <c r="B73" s="7" t="s">
        <v>186</v>
      </c>
      <c r="C73" s="5" t="s">
        <v>169</v>
      </c>
      <c r="D73" s="5" t="s">
        <v>274</v>
      </c>
      <c r="E73" s="5" t="s">
        <v>275</v>
      </c>
      <c r="F73" s="6">
        <v>45607</v>
      </c>
      <c r="G73" s="5" t="s">
        <v>276</v>
      </c>
      <c r="H73" s="5" t="s">
        <v>23</v>
      </c>
      <c r="I73" s="5" t="s">
        <v>188</v>
      </c>
      <c r="J73" s="13" t="e">
        <f>+VLOOKUP($E73,#REF!,5,FALSE)</f>
        <v>#REF!</v>
      </c>
      <c r="K73" s="13" t="e">
        <f>+VLOOKUP($A73,#REF!,10,FALSE)</f>
        <v>#REF!</v>
      </c>
      <c r="L73" s="12" t="e">
        <f>+VLOOKUP($A73,#REF!,11,FALSE)</f>
        <v>#REF!</v>
      </c>
      <c r="M73" s="12" t="e">
        <f>+VLOOKUP($A73,#REF!,12,FALSE)</f>
        <v>#REF!</v>
      </c>
      <c r="N73" s="12" t="e">
        <f>+VLOOKUP($A73,#REF!,13,FALSE)</f>
        <v>#REF!</v>
      </c>
      <c r="O73" s="12" t="e">
        <f>+VLOOKUP($A73,#REF!,14,FALSE)</f>
        <v>#REF!</v>
      </c>
      <c r="P73" s="12" t="e">
        <f>+VLOOKUP($A73,#REF!,15,FALSE)</f>
        <v>#REF!</v>
      </c>
      <c r="Q73" s="14" t="e">
        <f>+VLOOKUP($A73,#REF!,16,FALSE)</f>
        <v>#REF!</v>
      </c>
    </row>
    <row r="74" spans="1:17" s="1" customFormat="1" ht="38.25" x14ac:dyDescent="0.25">
      <c r="A74" s="1" t="s">
        <v>291</v>
      </c>
      <c r="B74" s="7" t="s">
        <v>292</v>
      </c>
      <c r="C74" s="5" t="s">
        <v>119</v>
      </c>
      <c r="D74" s="5" t="s">
        <v>293</v>
      </c>
      <c r="E74" s="5" t="s">
        <v>294</v>
      </c>
      <c r="F74" s="6">
        <v>45610</v>
      </c>
      <c r="G74" s="5" t="s">
        <v>295</v>
      </c>
      <c r="H74" s="5" t="s">
        <v>23</v>
      </c>
      <c r="I74" s="5" t="s">
        <v>227</v>
      </c>
      <c r="J74" s="13" t="e">
        <f>+VLOOKUP($E74,#REF!,5,FALSE)</f>
        <v>#REF!</v>
      </c>
      <c r="K74" s="13" t="e">
        <f>+VLOOKUP($A74,#REF!,10,FALSE)</f>
        <v>#REF!</v>
      </c>
      <c r="L74" s="12" t="e">
        <f>+VLOOKUP($A74,#REF!,11,FALSE)</f>
        <v>#REF!</v>
      </c>
      <c r="M74" s="12" t="e">
        <f>+VLOOKUP($A74,#REF!,12,FALSE)</f>
        <v>#REF!</v>
      </c>
      <c r="N74" s="12" t="e">
        <f>+VLOOKUP($A74,#REF!,13,FALSE)</f>
        <v>#REF!</v>
      </c>
      <c r="O74" s="12" t="e">
        <f>+VLOOKUP($A74,#REF!,14,FALSE)</f>
        <v>#REF!</v>
      </c>
      <c r="P74" s="12" t="e">
        <f>+VLOOKUP($A74,#REF!,15,FALSE)</f>
        <v>#REF!</v>
      </c>
      <c r="Q74" s="14" t="e">
        <f>+VLOOKUP($A74,#REF!,16,FALSE)</f>
        <v>#REF!</v>
      </c>
    </row>
    <row r="75" spans="1:17" s="1" customFormat="1" ht="39" thickBot="1" x14ac:dyDescent="0.3">
      <c r="A75" s="1" t="s">
        <v>296</v>
      </c>
      <c r="B75" s="8" t="s">
        <v>297</v>
      </c>
      <c r="C75" s="9" t="s">
        <v>96</v>
      </c>
      <c r="D75" s="9" t="s">
        <v>298</v>
      </c>
      <c r="E75" s="9" t="s">
        <v>299</v>
      </c>
      <c r="F75" s="10">
        <v>45616</v>
      </c>
      <c r="G75" s="9" t="s">
        <v>300</v>
      </c>
      <c r="H75" s="9" t="s">
        <v>45</v>
      </c>
      <c r="I75" s="9" t="s">
        <v>180</v>
      </c>
      <c r="J75" s="13" t="e">
        <f>+VLOOKUP($E75,#REF!,5,FALSE)</f>
        <v>#REF!</v>
      </c>
      <c r="K75" s="13" t="e">
        <f>+VLOOKUP($A75,#REF!,10,FALSE)</f>
        <v>#REF!</v>
      </c>
      <c r="L75" s="12" t="e">
        <f>+VLOOKUP($A75,#REF!,11,FALSE)</f>
        <v>#REF!</v>
      </c>
      <c r="M75" s="12" t="e">
        <f>+VLOOKUP($A75,#REF!,12,FALSE)</f>
        <v>#REF!</v>
      </c>
      <c r="N75" s="12" t="e">
        <f>+VLOOKUP($A75,#REF!,13,FALSE)</f>
        <v>#REF!</v>
      </c>
      <c r="O75" s="12" t="e">
        <f>+VLOOKUP($A75,#REF!,14,FALSE)</f>
        <v>#REF!</v>
      </c>
      <c r="P75" s="12" t="e">
        <f>+VLOOKUP($A75,#REF!,15,FALSE)</f>
        <v>#REF!</v>
      </c>
      <c r="Q75" s="14" t="e">
        <f>+VLOOKUP($A75,#REF!,16,FALSE)</f>
        <v>#REF!</v>
      </c>
    </row>
  </sheetData>
  <sheetProtection algorithmName="SHA-512" hashValue="XdgpKhX6tdJtXKla1gnuMB+MGtb2vpHyJf4sBSrrrTGQyNRqH+2CFiDmu88TWSuXJYJChu1hEC1cqLJfvSUbxA==" saltValue="VpnnKuV1fyjlKZOcIw3rzA==" spinCount="100000" sheet="1" objects="1" scenarios="1"/>
  <autoFilter ref="B1:Q75" xr:uid="{9F7F36A5-B268-4D10-BEB3-6BB879DEFC51}">
    <filterColumn colId="9" showButton="0"/>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H26" sqref="H26"/>
    </sheetView>
  </sheetViews>
  <sheetFormatPr baseColWidth="10" defaultColWidth="11.42578125" defaultRowHeight="15" x14ac:dyDescent="0.25"/>
  <cols>
    <col min="3" max="3" width="12.5703125" customWidth="1"/>
  </cols>
  <sheetData>
    <row r="1" spans="1:3" x14ac:dyDescent="0.25">
      <c r="A1" t="s">
        <v>301</v>
      </c>
      <c r="C1" t="s">
        <v>302</v>
      </c>
    </row>
    <row r="2" spans="1:3" x14ac:dyDescent="0.25">
      <c r="A2" t="s">
        <v>96</v>
      </c>
      <c r="C2" t="s">
        <v>45</v>
      </c>
    </row>
    <row r="3" spans="1:3" x14ac:dyDescent="0.25">
      <c r="A3" t="s">
        <v>40</v>
      </c>
      <c r="C3" t="s">
        <v>23</v>
      </c>
    </row>
    <row r="4" spans="1:3" x14ac:dyDescent="0.25">
      <c r="A4" t="s">
        <v>33</v>
      </c>
      <c r="C4" t="s">
        <v>123</v>
      </c>
    </row>
    <row r="5" spans="1:3" x14ac:dyDescent="0.25">
      <c r="A5" t="s">
        <v>303</v>
      </c>
    </row>
    <row r="6" spans="1:3" x14ac:dyDescent="0.25">
      <c r="A6" t="s">
        <v>106</v>
      </c>
    </row>
    <row r="7" spans="1:3" x14ac:dyDescent="0.25">
      <c r="A7" t="s">
        <v>223</v>
      </c>
    </row>
    <row r="8" spans="1:3" x14ac:dyDescent="0.25">
      <c r="A8" t="s">
        <v>119</v>
      </c>
    </row>
    <row r="9" spans="1:3" x14ac:dyDescent="0.25">
      <c r="A9" t="s">
        <v>59</v>
      </c>
    </row>
    <row r="10" spans="1:3" x14ac:dyDescent="0.25">
      <c r="A10" t="s">
        <v>141</v>
      </c>
    </row>
    <row r="13" spans="1:3" x14ac:dyDescent="0.25">
      <c r="A13" t="s">
        <v>304</v>
      </c>
    </row>
    <row r="14" spans="1:3" x14ac:dyDescent="0.25">
      <c r="A14" t="s">
        <v>305</v>
      </c>
    </row>
    <row r="15" spans="1:3" x14ac:dyDescent="0.25">
      <c r="A15" t="s">
        <v>306</v>
      </c>
    </row>
  </sheetData>
  <sheetProtection algorithmName="SHA-512" hashValue="+o5L+T4IIgJT/pY9mNozqJxG3QH32FCkdv6koifGpOANsjYA16uZ4tUXAsK3FHtSIs/nQ/fEoy9HmGMuoAippg==" saltValue="03WFnU8NhmCg+5DneCrwKw==" spinCount="100000" sheet="1" objects="1" scenarios="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2A37E-6467-4477-8740-F9A48D43CC36}">
  <sheetPr>
    <tabColor theme="8"/>
  </sheetPr>
  <dimension ref="A1:S47"/>
  <sheetViews>
    <sheetView showGridLines="0" tabSelected="1" topLeftCell="A6" zoomScale="70" zoomScaleNormal="70" workbookViewId="0">
      <selection activeCell="B15" sqref="B15"/>
    </sheetView>
  </sheetViews>
  <sheetFormatPr baseColWidth="10" defaultColWidth="0" defaultRowHeight="15" x14ac:dyDescent="0.25"/>
  <cols>
    <col min="1" max="1" width="11.42578125" style="19" customWidth="1"/>
    <col min="2" max="2" width="27.140625" style="21" customWidth="1"/>
    <col min="3" max="3" width="25" style="21" customWidth="1"/>
    <col min="4" max="4" width="31.28515625" style="21" customWidth="1"/>
    <col min="5" max="5" width="48" style="21" customWidth="1"/>
    <col min="6" max="6" width="14.42578125" style="24" bestFit="1" customWidth="1"/>
    <col min="7" max="7" width="27.5703125" style="21" customWidth="1"/>
    <col min="8" max="8" width="20.85546875" style="21" customWidth="1"/>
    <col min="9" max="9" width="16" style="19" customWidth="1"/>
    <col min="10" max="10" width="21.140625" style="22" customWidth="1"/>
    <col min="11" max="11" width="24.7109375" style="22" customWidth="1"/>
    <col min="12" max="12" width="18.140625" style="19" customWidth="1"/>
    <col min="13" max="13" width="35.7109375" style="21" customWidth="1"/>
    <col min="14" max="14" width="55.85546875" style="21" customWidth="1"/>
    <col min="15" max="15" width="49.140625" style="21" customWidth="1"/>
    <col min="16" max="16" width="58.7109375" style="21" customWidth="1"/>
    <col min="17" max="17" width="30.5703125" style="21" customWidth="1"/>
    <col min="18" max="19" width="0" style="20" hidden="1" customWidth="1"/>
    <col min="20" max="16384" width="11.42578125" style="21" hidden="1"/>
  </cols>
  <sheetData>
    <row r="1" spans="1:19" x14ac:dyDescent="0.25">
      <c r="A1" s="56"/>
      <c r="B1" s="57"/>
      <c r="C1" s="58"/>
      <c r="D1" s="65" t="s">
        <v>359</v>
      </c>
      <c r="E1" s="66"/>
      <c r="F1" s="66"/>
      <c r="G1" s="66"/>
      <c r="H1" s="66"/>
      <c r="I1" s="66"/>
      <c r="J1" s="66"/>
      <c r="K1" s="66"/>
      <c r="L1" s="66"/>
      <c r="M1" s="66"/>
      <c r="N1" s="66"/>
      <c r="O1" s="71"/>
      <c r="P1" s="71"/>
      <c r="Q1" s="72"/>
    </row>
    <row r="2" spans="1:19" x14ac:dyDescent="0.25">
      <c r="A2" s="59"/>
      <c r="B2" s="60"/>
      <c r="C2" s="61"/>
      <c r="D2" s="67"/>
      <c r="E2" s="68"/>
      <c r="F2" s="68"/>
      <c r="G2" s="68"/>
      <c r="H2" s="68"/>
      <c r="I2" s="68"/>
      <c r="J2" s="68"/>
      <c r="K2" s="68"/>
      <c r="L2" s="68"/>
      <c r="M2" s="68"/>
      <c r="N2" s="68"/>
      <c r="O2" s="73"/>
      <c r="P2" s="73"/>
      <c r="Q2" s="74"/>
    </row>
    <row r="3" spans="1:19" ht="15.75" thickBot="1" x14ac:dyDescent="0.3">
      <c r="A3" s="62"/>
      <c r="B3" s="63"/>
      <c r="C3" s="64"/>
      <c r="D3" s="69"/>
      <c r="E3" s="70"/>
      <c r="F3" s="70"/>
      <c r="G3" s="70"/>
      <c r="H3" s="70"/>
      <c r="I3" s="70"/>
      <c r="J3" s="70"/>
      <c r="K3" s="70"/>
      <c r="L3" s="70"/>
      <c r="M3" s="70"/>
      <c r="N3" s="70"/>
      <c r="O3" s="75"/>
      <c r="P3" s="75"/>
      <c r="Q3" s="76"/>
    </row>
    <row r="4" spans="1:19" ht="15.75" thickBot="1" x14ac:dyDescent="0.3">
      <c r="F4" s="22"/>
    </row>
    <row r="5" spans="1:19" s="35" customFormat="1" ht="12.75" thickBot="1" x14ac:dyDescent="0.25">
      <c r="A5" s="77" t="s">
        <v>331</v>
      </c>
      <c r="B5" s="78"/>
      <c r="C5" s="79" t="s">
        <v>332</v>
      </c>
      <c r="D5" s="80"/>
      <c r="E5" s="80"/>
      <c r="F5" s="80"/>
      <c r="G5" s="80"/>
      <c r="H5" s="80"/>
      <c r="I5" s="80"/>
      <c r="J5" s="80" t="s">
        <v>333</v>
      </c>
      <c r="K5" s="80"/>
      <c r="L5" s="80"/>
      <c r="M5" s="80"/>
      <c r="N5" s="80"/>
      <c r="O5" s="80"/>
      <c r="P5" s="80"/>
      <c r="Q5" s="81"/>
      <c r="R5" s="34"/>
      <c r="S5" s="34"/>
    </row>
    <row r="6" spans="1:19" s="35" customFormat="1" ht="36" x14ac:dyDescent="0.2">
      <c r="A6" s="29" t="s">
        <v>357</v>
      </c>
      <c r="B6" s="29" t="s">
        <v>1</v>
      </c>
      <c r="C6" s="30" t="s">
        <v>2</v>
      </c>
      <c r="D6" s="30" t="s">
        <v>3</v>
      </c>
      <c r="E6" s="30" t="s">
        <v>4</v>
      </c>
      <c r="F6" s="31" t="s">
        <v>5</v>
      </c>
      <c r="G6" s="30" t="s">
        <v>6</v>
      </c>
      <c r="H6" s="30" t="s">
        <v>7</v>
      </c>
      <c r="I6" s="30" t="s">
        <v>8</v>
      </c>
      <c r="J6" s="32" t="s">
        <v>9</v>
      </c>
      <c r="K6" s="32" t="s">
        <v>10</v>
      </c>
      <c r="L6" s="32" t="s">
        <v>11</v>
      </c>
      <c r="M6" s="32" t="s">
        <v>12</v>
      </c>
      <c r="N6" s="30" t="s">
        <v>13</v>
      </c>
      <c r="O6" s="30" t="s">
        <v>14</v>
      </c>
      <c r="P6" s="30" t="s">
        <v>15</v>
      </c>
      <c r="Q6" s="33" t="s">
        <v>358</v>
      </c>
      <c r="R6" s="34"/>
      <c r="S6" s="34"/>
    </row>
    <row r="7" spans="1:19" s="23" customFormat="1" ht="63.75" x14ac:dyDescent="0.25">
      <c r="A7" s="36">
        <v>1</v>
      </c>
      <c r="B7" s="37" t="s">
        <v>58</v>
      </c>
      <c r="C7" s="37" t="s">
        <v>59</v>
      </c>
      <c r="D7" s="37" t="s">
        <v>60</v>
      </c>
      <c r="E7" s="37" t="s">
        <v>61</v>
      </c>
      <c r="F7" s="38">
        <v>45386</v>
      </c>
      <c r="G7" s="37" t="s">
        <v>62</v>
      </c>
      <c r="H7" s="37" t="s">
        <v>23</v>
      </c>
      <c r="I7" s="39" t="s">
        <v>63</v>
      </c>
      <c r="J7" s="40">
        <v>45806</v>
      </c>
      <c r="K7" s="40">
        <v>45386</v>
      </c>
      <c r="L7" s="41">
        <v>46</v>
      </c>
      <c r="M7" s="42" t="s">
        <v>334</v>
      </c>
      <c r="N7" s="42" t="s">
        <v>372</v>
      </c>
      <c r="O7" s="41" t="s">
        <v>335</v>
      </c>
      <c r="P7" s="41" t="s">
        <v>336</v>
      </c>
      <c r="Q7" s="85"/>
    </row>
    <row r="8" spans="1:19" s="23" customFormat="1" ht="114.75" x14ac:dyDescent="0.25">
      <c r="A8" s="36">
        <f>+A7+1</f>
        <v>2</v>
      </c>
      <c r="B8" s="37" t="s">
        <v>118</v>
      </c>
      <c r="C8" s="37" t="s">
        <v>119</v>
      </c>
      <c r="D8" s="37" t="s">
        <v>373</v>
      </c>
      <c r="E8" s="37" t="s">
        <v>230</v>
      </c>
      <c r="F8" s="38">
        <v>45433</v>
      </c>
      <c r="G8" s="37" t="s">
        <v>374</v>
      </c>
      <c r="H8" s="37" t="s">
        <v>123</v>
      </c>
      <c r="I8" s="39" t="s">
        <v>375</v>
      </c>
      <c r="J8" s="40">
        <v>45806</v>
      </c>
      <c r="K8" s="38">
        <v>45433</v>
      </c>
      <c r="L8" s="41">
        <v>107</v>
      </c>
      <c r="M8" s="42" t="s">
        <v>376</v>
      </c>
      <c r="N8" s="42" t="s">
        <v>377</v>
      </c>
      <c r="O8" s="42" t="s">
        <v>378</v>
      </c>
      <c r="P8" s="42" t="s">
        <v>379</v>
      </c>
      <c r="Q8" s="43" t="s">
        <v>305</v>
      </c>
    </row>
    <row r="9" spans="1:19" s="23" customFormat="1" ht="38.25" x14ac:dyDescent="0.25">
      <c r="A9" s="36">
        <f t="shared" ref="A9:A46" si="0">+A8+1</f>
        <v>3</v>
      </c>
      <c r="B9" s="37" t="s">
        <v>151</v>
      </c>
      <c r="C9" s="37" t="s">
        <v>119</v>
      </c>
      <c r="D9" s="37" t="s">
        <v>152</v>
      </c>
      <c r="E9" s="37" t="s">
        <v>380</v>
      </c>
      <c r="F9" s="38">
        <v>45443</v>
      </c>
      <c r="G9" s="37" t="s">
        <v>381</v>
      </c>
      <c r="H9" s="37" t="s">
        <v>23</v>
      </c>
      <c r="I9" s="39" t="s">
        <v>382</v>
      </c>
      <c r="J9" s="40">
        <v>45806</v>
      </c>
      <c r="K9" s="38">
        <v>45443</v>
      </c>
      <c r="L9" s="41">
        <v>37</v>
      </c>
      <c r="M9" s="37" t="s">
        <v>383</v>
      </c>
      <c r="N9" s="37" t="s">
        <v>384</v>
      </c>
      <c r="O9" s="42" t="s">
        <v>337</v>
      </c>
      <c r="P9" s="41" t="s">
        <v>336</v>
      </c>
      <c r="Q9" s="43" t="s">
        <v>305</v>
      </c>
    </row>
    <row r="10" spans="1:19" s="23" customFormat="1" ht="25.5" x14ac:dyDescent="0.25">
      <c r="A10" s="36">
        <f t="shared" si="0"/>
        <v>4</v>
      </c>
      <c r="B10" s="37" t="s">
        <v>338</v>
      </c>
      <c r="C10" s="37" t="s">
        <v>163</v>
      </c>
      <c r="D10" s="37" t="s">
        <v>385</v>
      </c>
      <c r="E10" s="37" t="s">
        <v>386</v>
      </c>
      <c r="F10" s="38">
        <v>45460</v>
      </c>
      <c r="G10" s="37" t="s">
        <v>175</v>
      </c>
      <c r="H10" s="37" t="s">
        <v>23</v>
      </c>
      <c r="I10" s="39" t="s">
        <v>176</v>
      </c>
      <c r="J10" s="40">
        <v>45806</v>
      </c>
      <c r="K10" s="40">
        <v>45621</v>
      </c>
      <c r="L10" s="41">
        <v>17</v>
      </c>
      <c r="M10" s="37" t="s">
        <v>387</v>
      </c>
      <c r="N10" s="39" t="s">
        <v>388</v>
      </c>
      <c r="O10" s="39" t="s">
        <v>335</v>
      </c>
      <c r="P10" s="39" t="s">
        <v>336</v>
      </c>
      <c r="Q10" s="44" t="s">
        <v>305</v>
      </c>
    </row>
    <row r="11" spans="1:19" s="23" customFormat="1" ht="38.25" x14ac:dyDescent="0.25">
      <c r="A11" s="36">
        <f t="shared" si="0"/>
        <v>5</v>
      </c>
      <c r="B11" s="37" t="s">
        <v>203</v>
      </c>
      <c r="C11" s="37" t="s">
        <v>204</v>
      </c>
      <c r="D11" s="37" t="s">
        <v>389</v>
      </c>
      <c r="E11" s="37" t="s">
        <v>206</v>
      </c>
      <c r="F11" s="38">
        <v>45506</v>
      </c>
      <c r="G11" s="37" t="s">
        <v>390</v>
      </c>
      <c r="H11" s="37" t="s">
        <v>23</v>
      </c>
      <c r="I11" s="39" t="s">
        <v>208</v>
      </c>
      <c r="J11" s="40">
        <v>45806</v>
      </c>
      <c r="K11" s="40">
        <v>45506</v>
      </c>
      <c r="L11" s="39">
        <v>203</v>
      </c>
      <c r="M11" s="37" t="s">
        <v>391</v>
      </c>
      <c r="N11" s="37" t="s">
        <v>392</v>
      </c>
      <c r="O11" s="37" t="s">
        <v>340</v>
      </c>
      <c r="P11" s="39" t="s">
        <v>336</v>
      </c>
      <c r="Q11" s="44" t="s">
        <v>305</v>
      </c>
      <c r="R11" s="20"/>
      <c r="S11" s="20"/>
    </row>
    <row r="12" spans="1:19" s="23" customFormat="1" ht="153" x14ac:dyDescent="0.25">
      <c r="A12" s="36">
        <f t="shared" si="0"/>
        <v>6</v>
      </c>
      <c r="B12" s="37" t="s">
        <v>118</v>
      </c>
      <c r="C12" s="37" t="s">
        <v>119</v>
      </c>
      <c r="D12" s="37" t="s">
        <v>229</v>
      </c>
      <c r="E12" s="37" t="s">
        <v>230</v>
      </c>
      <c r="F12" s="38">
        <v>45532</v>
      </c>
      <c r="G12" s="37" t="s">
        <v>393</v>
      </c>
      <c r="H12" s="37" t="s">
        <v>123</v>
      </c>
      <c r="I12" s="39" t="s">
        <v>394</v>
      </c>
      <c r="J12" s="40">
        <v>45806</v>
      </c>
      <c r="K12" s="38">
        <v>45532</v>
      </c>
      <c r="L12" s="41">
        <v>307</v>
      </c>
      <c r="M12" s="42" t="s">
        <v>395</v>
      </c>
      <c r="N12" s="42" t="s">
        <v>396</v>
      </c>
      <c r="O12" s="42" t="s">
        <v>397</v>
      </c>
      <c r="P12" s="42" t="s">
        <v>379</v>
      </c>
      <c r="Q12" s="43" t="s">
        <v>305</v>
      </c>
    </row>
    <row r="13" spans="1:19" s="23" customFormat="1" ht="25.5" x14ac:dyDescent="0.25">
      <c r="A13" s="36">
        <f t="shared" si="0"/>
        <v>7</v>
      </c>
      <c r="B13" s="37" t="s">
        <v>307</v>
      </c>
      <c r="C13" s="37" t="s">
        <v>169</v>
      </c>
      <c r="D13" s="37" t="s">
        <v>398</v>
      </c>
      <c r="E13" s="37" t="s">
        <v>399</v>
      </c>
      <c r="F13" s="38">
        <v>45607</v>
      </c>
      <c r="G13" s="37" t="s">
        <v>400</v>
      </c>
      <c r="H13" s="37" t="s">
        <v>23</v>
      </c>
      <c r="I13" s="39" t="s">
        <v>167</v>
      </c>
      <c r="J13" s="40">
        <v>45806</v>
      </c>
      <c r="K13" s="40">
        <v>45342</v>
      </c>
      <c r="L13" s="41">
        <v>29</v>
      </c>
      <c r="M13" s="37" t="s">
        <v>400</v>
      </c>
      <c r="N13" s="42" t="s">
        <v>341</v>
      </c>
      <c r="O13" s="42" t="s">
        <v>401</v>
      </c>
      <c r="P13" s="41" t="s">
        <v>336</v>
      </c>
      <c r="Q13" s="43" t="s">
        <v>305</v>
      </c>
    </row>
    <row r="14" spans="1:19" s="23" customFormat="1" ht="25.5" x14ac:dyDescent="0.25">
      <c r="A14" s="36">
        <f t="shared" si="0"/>
        <v>8</v>
      </c>
      <c r="B14" s="37" t="s">
        <v>402</v>
      </c>
      <c r="C14" s="37" t="s">
        <v>311</v>
      </c>
      <c r="D14" s="37" t="s">
        <v>398</v>
      </c>
      <c r="E14" s="37" t="s">
        <v>403</v>
      </c>
      <c r="F14" s="38">
        <v>45607</v>
      </c>
      <c r="G14" s="37" t="s">
        <v>404</v>
      </c>
      <c r="H14" s="37" t="s">
        <v>23</v>
      </c>
      <c r="I14" s="39" t="s">
        <v>405</v>
      </c>
      <c r="J14" s="40">
        <v>45806</v>
      </c>
      <c r="K14" s="40">
        <v>45364</v>
      </c>
      <c r="L14" s="41">
        <v>11</v>
      </c>
      <c r="M14" s="37" t="s">
        <v>404</v>
      </c>
      <c r="N14" s="42" t="s">
        <v>406</v>
      </c>
      <c r="O14" s="39" t="s">
        <v>335</v>
      </c>
      <c r="P14" s="39" t="s">
        <v>336</v>
      </c>
      <c r="Q14" s="44" t="s">
        <v>305</v>
      </c>
    </row>
    <row r="15" spans="1:19" s="23" customFormat="1" ht="51" x14ac:dyDescent="0.25">
      <c r="A15" s="36">
        <f t="shared" si="0"/>
        <v>9</v>
      </c>
      <c r="B15" s="37" t="s">
        <v>407</v>
      </c>
      <c r="C15" s="37" t="s">
        <v>119</v>
      </c>
      <c r="D15" s="37" t="s">
        <v>408</v>
      </c>
      <c r="E15" s="37" t="s">
        <v>409</v>
      </c>
      <c r="F15" s="38">
        <v>45610</v>
      </c>
      <c r="G15" s="37" t="s">
        <v>410</v>
      </c>
      <c r="H15" s="37" t="s">
        <v>23</v>
      </c>
      <c r="I15" s="39" t="s">
        <v>411</v>
      </c>
      <c r="J15" s="45">
        <v>45806</v>
      </c>
      <c r="K15" s="46" t="s">
        <v>342</v>
      </c>
      <c r="L15" s="41">
        <v>22</v>
      </c>
      <c r="M15" s="42" t="s">
        <v>412</v>
      </c>
      <c r="N15" s="42" t="s">
        <v>413</v>
      </c>
      <c r="O15" s="42" t="s">
        <v>414</v>
      </c>
      <c r="P15" s="41" t="s">
        <v>336</v>
      </c>
      <c r="Q15" s="43" t="s">
        <v>305</v>
      </c>
    </row>
    <row r="16" spans="1:19" ht="89.25" x14ac:dyDescent="0.25">
      <c r="A16" s="36">
        <f t="shared" si="0"/>
        <v>10</v>
      </c>
      <c r="B16" s="37" t="s">
        <v>415</v>
      </c>
      <c r="C16" s="37" t="s">
        <v>343</v>
      </c>
      <c r="D16" s="37" t="s">
        <v>416</v>
      </c>
      <c r="E16" s="37" t="s">
        <v>417</v>
      </c>
      <c r="F16" s="38">
        <v>45405</v>
      </c>
      <c r="G16" s="37" t="s">
        <v>418</v>
      </c>
      <c r="H16" s="37" t="s">
        <v>23</v>
      </c>
      <c r="I16" s="39" t="s">
        <v>419</v>
      </c>
      <c r="J16" s="45">
        <v>45806</v>
      </c>
      <c r="K16" s="40">
        <v>45405</v>
      </c>
      <c r="L16" s="49">
        <v>62</v>
      </c>
      <c r="M16" s="37" t="s">
        <v>418</v>
      </c>
      <c r="N16" s="51" t="s">
        <v>420</v>
      </c>
      <c r="O16" s="42" t="s">
        <v>421</v>
      </c>
      <c r="P16" s="41" t="s">
        <v>336</v>
      </c>
      <c r="Q16" s="43" t="s">
        <v>305</v>
      </c>
    </row>
    <row r="17" spans="1:17" ht="76.5" x14ac:dyDescent="0.25">
      <c r="A17" s="36">
        <f t="shared" si="0"/>
        <v>11</v>
      </c>
      <c r="B17" s="37" t="s">
        <v>422</v>
      </c>
      <c r="C17" s="37" t="s">
        <v>119</v>
      </c>
      <c r="D17" s="82" t="s">
        <v>309</v>
      </c>
      <c r="E17" s="37" t="s">
        <v>423</v>
      </c>
      <c r="F17" s="38">
        <v>45603</v>
      </c>
      <c r="G17" s="37" t="s">
        <v>424</v>
      </c>
      <c r="H17" s="48" t="s">
        <v>23</v>
      </c>
      <c r="I17" s="48" t="s">
        <v>188</v>
      </c>
      <c r="J17" s="45">
        <v>45806</v>
      </c>
      <c r="K17" s="40">
        <v>45603</v>
      </c>
      <c r="L17" s="49">
        <v>10</v>
      </c>
      <c r="M17" s="37" t="s">
        <v>424</v>
      </c>
      <c r="N17" s="37" t="s">
        <v>425</v>
      </c>
      <c r="O17" s="37" t="s">
        <v>426</v>
      </c>
      <c r="P17" s="39" t="s">
        <v>427</v>
      </c>
      <c r="Q17" s="43" t="s">
        <v>305</v>
      </c>
    </row>
    <row r="18" spans="1:17" ht="114.75" x14ac:dyDescent="0.25">
      <c r="A18" s="36">
        <f t="shared" si="0"/>
        <v>12</v>
      </c>
      <c r="B18" s="37" t="s">
        <v>415</v>
      </c>
      <c r="C18" s="37" t="s">
        <v>204</v>
      </c>
      <c r="D18" s="37" t="s">
        <v>428</v>
      </c>
      <c r="E18" s="37" t="s">
        <v>429</v>
      </c>
      <c r="F18" s="38">
        <v>45436</v>
      </c>
      <c r="G18" s="37" t="s">
        <v>430</v>
      </c>
      <c r="H18" s="48" t="s">
        <v>23</v>
      </c>
      <c r="I18" s="48" t="s">
        <v>361</v>
      </c>
      <c r="J18" s="45">
        <v>45806</v>
      </c>
      <c r="K18" s="45">
        <v>45436</v>
      </c>
      <c r="L18" s="83" t="s">
        <v>344</v>
      </c>
      <c r="M18" s="37" t="s">
        <v>430</v>
      </c>
      <c r="N18" s="37" t="s">
        <v>431</v>
      </c>
      <c r="O18" s="37" t="s">
        <v>432</v>
      </c>
      <c r="P18" s="39" t="s">
        <v>427</v>
      </c>
      <c r="Q18" s="43" t="s">
        <v>305</v>
      </c>
    </row>
    <row r="19" spans="1:17" ht="38.25" x14ac:dyDescent="0.25">
      <c r="A19" s="36">
        <f t="shared" si="0"/>
        <v>13</v>
      </c>
      <c r="B19" s="37" t="s">
        <v>415</v>
      </c>
      <c r="C19" s="37" t="s">
        <v>311</v>
      </c>
      <c r="D19" s="37" t="s">
        <v>433</v>
      </c>
      <c r="E19" s="37" t="s">
        <v>434</v>
      </c>
      <c r="F19" s="38">
        <v>45442</v>
      </c>
      <c r="G19" s="52" t="s">
        <v>435</v>
      </c>
      <c r="H19" s="48" t="s">
        <v>23</v>
      </c>
      <c r="I19" s="48" t="s">
        <v>329</v>
      </c>
      <c r="J19" s="45">
        <v>45806</v>
      </c>
      <c r="K19" s="45">
        <v>45442</v>
      </c>
      <c r="L19" s="83" t="s">
        <v>344</v>
      </c>
      <c r="M19" s="37" t="s">
        <v>436</v>
      </c>
      <c r="N19" s="37" t="s">
        <v>437</v>
      </c>
      <c r="O19" s="37" t="s">
        <v>345</v>
      </c>
      <c r="P19" s="39" t="s">
        <v>427</v>
      </c>
      <c r="Q19" s="44" t="s">
        <v>305</v>
      </c>
    </row>
    <row r="20" spans="1:17" ht="51" x14ac:dyDescent="0.25">
      <c r="A20" s="36">
        <f t="shared" si="0"/>
        <v>14</v>
      </c>
      <c r="B20" s="47" t="s">
        <v>203</v>
      </c>
      <c r="C20" s="37" t="s">
        <v>438</v>
      </c>
      <c r="D20" s="82" t="s">
        <v>542</v>
      </c>
      <c r="E20" s="37" t="s">
        <v>310</v>
      </c>
      <c r="F20" s="38">
        <v>45625</v>
      </c>
      <c r="G20" s="37" t="s">
        <v>439</v>
      </c>
      <c r="H20" s="48" t="s">
        <v>45</v>
      </c>
      <c r="I20" s="48" t="s">
        <v>347</v>
      </c>
      <c r="J20" s="45">
        <v>45806</v>
      </c>
      <c r="K20" s="40">
        <v>45625</v>
      </c>
      <c r="L20" s="49">
        <v>49</v>
      </c>
      <c r="M20" s="37" t="s">
        <v>346</v>
      </c>
      <c r="N20" s="37" t="s">
        <v>438</v>
      </c>
      <c r="O20" s="37" t="s">
        <v>440</v>
      </c>
      <c r="P20" s="39" t="s">
        <v>440</v>
      </c>
      <c r="Q20" s="44" t="s">
        <v>305</v>
      </c>
    </row>
    <row r="21" spans="1:17" ht="51" x14ac:dyDescent="0.25">
      <c r="A21" s="36">
        <f t="shared" si="0"/>
        <v>15</v>
      </c>
      <c r="B21" s="37" t="s">
        <v>441</v>
      </c>
      <c r="C21" s="37" t="s">
        <v>311</v>
      </c>
      <c r="D21" s="37" t="s">
        <v>312</v>
      </c>
      <c r="E21" s="37" t="s">
        <v>442</v>
      </c>
      <c r="F21" s="38">
        <v>45407</v>
      </c>
      <c r="G21" s="39" t="s">
        <v>443</v>
      </c>
      <c r="H21" s="39" t="s">
        <v>444</v>
      </c>
      <c r="I21" s="48" t="s">
        <v>347</v>
      </c>
      <c r="J21" s="45">
        <v>45806</v>
      </c>
      <c r="K21" s="45">
        <v>45407</v>
      </c>
      <c r="L21" s="49">
        <v>120</v>
      </c>
      <c r="M21" s="52" t="s">
        <v>362</v>
      </c>
      <c r="N21" s="37" t="s">
        <v>445</v>
      </c>
      <c r="O21" s="37" t="s">
        <v>363</v>
      </c>
      <c r="P21" s="39" t="s">
        <v>440</v>
      </c>
      <c r="Q21" s="44" t="s">
        <v>305</v>
      </c>
    </row>
    <row r="22" spans="1:17" ht="38.25" x14ac:dyDescent="0.25">
      <c r="A22" s="36">
        <f t="shared" si="0"/>
        <v>16</v>
      </c>
      <c r="B22" s="47" t="s">
        <v>313</v>
      </c>
      <c r="C22" s="37" t="s">
        <v>446</v>
      </c>
      <c r="D22" s="37" t="s">
        <v>447</v>
      </c>
      <c r="E22" s="37" t="s">
        <v>448</v>
      </c>
      <c r="F22" s="38">
        <v>45483</v>
      </c>
      <c r="G22" s="39" t="s">
        <v>449</v>
      </c>
      <c r="H22" s="39" t="s">
        <v>444</v>
      </c>
      <c r="I22" s="48" t="s">
        <v>347</v>
      </c>
      <c r="J22" s="50"/>
      <c r="K22" s="45">
        <v>45483</v>
      </c>
      <c r="L22" s="41">
        <v>139</v>
      </c>
      <c r="M22" s="42" t="s">
        <v>449</v>
      </c>
      <c r="N22" s="37" t="s">
        <v>450</v>
      </c>
      <c r="O22" s="42" t="s">
        <v>440</v>
      </c>
      <c r="P22" s="39" t="s">
        <v>440</v>
      </c>
      <c r="Q22" s="44" t="s">
        <v>305</v>
      </c>
    </row>
    <row r="23" spans="1:17" ht="76.5" x14ac:dyDescent="0.25">
      <c r="A23" s="36">
        <f t="shared" si="0"/>
        <v>17</v>
      </c>
      <c r="B23" s="37" t="s">
        <v>441</v>
      </c>
      <c r="C23" s="37" t="s">
        <v>311</v>
      </c>
      <c r="D23" s="37" t="s">
        <v>451</v>
      </c>
      <c r="E23" s="37" t="s">
        <v>452</v>
      </c>
      <c r="F23" s="38">
        <v>45435</v>
      </c>
      <c r="G23" s="39" t="s">
        <v>453</v>
      </c>
      <c r="H23" s="39" t="s">
        <v>23</v>
      </c>
      <c r="I23" s="39" t="s">
        <v>364</v>
      </c>
      <c r="J23" s="45">
        <v>45806</v>
      </c>
      <c r="K23" s="45">
        <v>45435</v>
      </c>
      <c r="L23" s="41">
        <v>36</v>
      </c>
      <c r="M23" s="52" t="s">
        <v>453</v>
      </c>
      <c r="N23" s="37" t="s">
        <v>454</v>
      </c>
      <c r="O23" s="37" t="s">
        <v>455</v>
      </c>
      <c r="P23" s="39" t="s">
        <v>440</v>
      </c>
      <c r="Q23" s="44" t="s">
        <v>305</v>
      </c>
    </row>
    <row r="24" spans="1:17" ht="51" x14ac:dyDescent="0.25">
      <c r="A24" s="36">
        <f t="shared" si="0"/>
        <v>18</v>
      </c>
      <c r="B24" s="37" t="s">
        <v>456</v>
      </c>
      <c r="C24" s="37" t="s">
        <v>311</v>
      </c>
      <c r="D24" s="37" t="s">
        <v>451</v>
      </c>
      <c r="E24" s="37" t="s">
        <v>457</v>
      </c>
      <c r="F24" s="38">
        <v>45420</v>
      </c>
      <c r="G24" s="39" t="s">
        <v>458</v>
      </c>
      <c r="H24" s="39" t="s">
        <v>45</v>
      </c>
      <c r="I24" s="39" t="s">
        <v>348</v>
      </c>
      <c r="J24" s="45">
        <v>45806</v>
      </c>
      <c r="K24" s="45">
        <v>45420</v>
      </c>
      <c r="L24" s="41">
        <v>38</v>
      </c>
      <c r="M24" s="39" t="s">
        <v>458</v>
      </c>
      <c r="N24" s="37" t="s">
        <v>459</v>
      </c>
      <c r="O24" s="37" t="s">
        <v>460</v>
      </c>
      <c r="P24" s="39" t="s">
        <v>440</v>
      </c>
      <c r="Q24" s="44" t="s">
        <v>305</v>
      </c>
    </row>
    <row r="25" spans="1:17" ht="51" x14ac:dyDescent="0.25">
      <c r="A25" s="36">
        <f t="shared" si="0"/>
        <v>19</v>
      </c>
      <c r="B25" s="37" t="s">
        <v>456</v>
      </c>
      <c r="C25" s="37" t="s">
        <v>311</v>
      </c>
      <c r="D25" s="37" t="s">
        <v>451</v>
      </c>
      <c r="E25" s="37" t="s">
        <v>461</v>
      </c>
      <c r="F25" s="38">
        <v>45434</v>
      </c>
      <c r="G25" s="39" t="s">
        <v>462</v>
      </c>
      <c r="H25" s="39" t="s">
        <v>23</v>
      </c>
      <c r="I25" s="39" t="s">
        <v>348</v>
      </c>
      <c r="J25" s="45">
        <v>45806</v>
      </c>
      <c r="K25" s="45">
        <v>45434</v>
      </c>
      <c r="L25" s="41">
        <v>17</v>
      </c>
      <c r="M25" s="52" t="s">
        <v>462</v>
      </c>
      <c r="N25" s="37" t="s">
        <v>463</v>
      </c>
      <c r="O25" s="37" t="s">
        <v>349</v>
      </c>
      <c r="P25" s="39" t="s">
        <v>440</v>
      </c>
      <c r="Q25" s="44" t="s">
        <v>305</v>
      </c>
    </row>
    <row r="26" spans="1:17" ht="51" x14ac:dyDescent="0.25">
      <c r="A26" s="36">
        <f t="shared" si="0"/>
        <v>20</v>
      </c>
      <c r="B26" s="37" t="s">
        <v>360</v>
      </c>
      <c r="C26" s="37" t="s">
        <v>119</v>
      </c>
      <c r="D26" s="37" t="s">
        <v>464</v>
      </c>
      <c r="E26" s="37" t="s">
        <v>465</v>
      </c>
      <c r="F26" s="38">
        <v>45506</v>
      </c>
      <c r="G26" s="39" t="s">
        <v>466</v>
      </c>
      <c r="H26" s="39" t="s">
        <v>23</v>
      </c>
      <c r="I26" s="39" t="s">
        <v>350</v>
      </c>
      <c r="J26" s="45">
        <v>45806</v>
      </c>
      <c r="K26" s="45">
        <v>45506</v>
      </c>
      <c r="L26" s="41">
        <v>19</v>
      </c>
      <c r="M26" s="52" t="s">
        <v>466</v>
      </c>
      <c r="N26" s="37" t="s">
        <v>467</v>
      </c>
      <c r="O26" s="37" t="s">
        <v>468</v>
      </c>
      <c r="P26" s="39" t="s">
        <v>440</v>
      </c>
      <c r="Q26" s="44" t="s">
        <v>305</v>
      </c>
    </row>
    <row r="27" spans="1:17" ht="114.75" x14ac:dyDescent="0.25">
      <c r="A27" s="36">
        <f t="shared" si="0"/>
        <v>21</v>
      </c>
      <c r="B27" s="37" t="s">
        <v>360</v>
      </c>
      <c r="C27" s="37" t="s">
        <v>119</v>
      </c>
      <c r="D27" s="37" t="s">
        <v>469</v>
      </c>
      <c r="E27" s="37" t="s">
        <v>470</v>
      </c>
      <c r="F27" s="38">
        <v>45491</v>
      </c>
      <c r="G27" s="39" t="s">
        <v>365</v>
      </c>
      <c r="H27" s="39" t="s">
        <v>23</v>
      </c>
      <c r="I27" s="39" t="s">
        <v>330</v>
      </c>
      <c r="J27" s="45">
        <v>45806</v>
      </c>
      <c r="K27" s="45">
        <v>45491</v>
      </c>
      <c r="L27" s="41">
        <v>73</v>
      </c>
      <c r="M27" s="52" t="s">
        <v>365</v>
      </c>
      <c r="N27" s="37" t="s">
        <v>471</v>
      </c>
      <c r="O27" s="37" t="s">
        <v>472</v>
      </c>
      <c r="P27" s="39" t="s">
        <v>440</v>
      </c>
      <c r="Q27" s="44" t="s">
        <v>305</v>
      </c>
    </row>
    <row r="28" spans="1:17" ht="153" x14ac:dyDescent="0.25">
      <c r="A28" s="36">
        <f t="shared" si="0"/>
        <v>22</v>
      </c>
      <c r="B28" s="37" t="s">
        <v>313</v>
      </c>
      <c r="C28" s="37" t="s">
        <v>473</v>
      </c>
      <c r="D28" s="37" t="s">
        <v>312</v>
      </c>
      <c r="E28" s="37" t="s">
        <v>314</v>
      </c>
      <c r="F28" s="38">
        <v>45551</v>
      </c>
      <c r="G28" s="39" t="s">
        <v>474</v>
      </c>
      <c r="H28" s="39" t="s">
        <v>23</v>
      </c>
      <c r="I28" s="39" t="s">
        <v>347</v>
      </c>
      <c r="J28" s="45">
        <v>45806</v>
      </c>
      <c r="K28" s="53">
        <v>45551</v>
      </c>
      <c r="L28" s="39">
        <v>2</v>
      </c>
      <c r="M28" s="37" t="s">
        <v>475</v>
      </c>
      <c r="N28" s="37" t="s">
        <v>476</v>
      </c>
      <c r="O28" s="37" t="s">
        <v>440</v>
      </c>
      <c r="P28" s="37" t="s">
        <v>477</v>
      </c>
      <c r="Q28" s="44" t="s">
        <v>305</v>
      </c>
    </row>
    <row r="29" spans="1:17" ht="51" x14ac:dyDescent="0.25">
      <c r="A29" s="36">
        <f t="shared" si="0"/>
        <v>23</v>
      </c>
      <c r="B29" s="52" t="s">
        <v>478</v>
      </c>
      <c r="C29" s="37" t="s">
        <v>311</v>
      </c>
      <c r="D29" s="52" t="s">
        <v>312</v>
      </c>
      <c r="E29" s="52" t="s">
        <v>479</v>
      </c>
      <c r="F29" s="38" t="s">
        <v>315</v>
      </c>
      <c r="G29" s="39" t="s">
        <v>480</v>
      </c>
      <c r="H29" s="39" t="s">
        <v>45</v>
      </c>
      <c r="I29" s="39" t="s">
        <v>347</v>
      </c>
      <c r="J29" s="45">
        <v>45806</v>
      </c>
      <c r="K29" s="39" t="s">
        <v>315</v>
      </c>
      <c r="L29" s="39">
        <v>194</v>
      </c>
      <c r="M29" s="37" t="s">
        <v>481</v>
      </c>
      <c r="N29" s="37" t="s">
        <v>482</v>
      </c>
      <c r="O29" s="37" t="s">
        <v>440</v>
      </c>
      <c r="P29" s="37" t="s">
        <v>440</v>
      </c>
      <c r="Q29" s="44" t="s">
        <v>305</v>
      </c>
    </row>
    <row r="30" spans="1:17" ht="63.75" x14ac:dyDescent="0.25">
      <c r="A30" s="36">
        <f t="shared" si="0"/>
        <v>24</v>
      </c>
      <c r="B30" s="37" t="s">
        <v>483</v>
      </c>
      <c r="C30" s="37" t="s">
        <v>311</v>
      </c>
      <c r="D30" s="37" t="s">
        <v>484</v>
      </c>
      <c r="E30" s="37" t="s">
        <v>485</v>
      </c>
      <c r="F30" s="38" t="s">
        <v>316</v>
      </c>
      <c r="G30" s="39" t="s">
        <v>317</v>
      </c>
      <c r="H30" s="39" t="s">
        <v>23</v>
      </c>
      <c r="I30" s="39" t="s">
        <v>347</v>
      </c>
      <c r="J30" s="45">
        <v>45806</v>
      </c>
      <c r="K30" s="39" t="s">
        <v>316</v>
      </c>
      <c r="L30" s="39">
        <v>30</v>
      </c>
      <c r="M30" s="37" t="s">
        <v>317</v>
      </c>
      <c r="N30" s="37" t="s">
        <v>486</v>
      </c>
      <c r="O30" s="37" t="s">
        <v>440</v>
      </c>
      <c r="P30" s="37" t="s">
        <v>440</v>
      </c>
      <c r="Q30" s="44" t="s">
        <v>305</v>
      </c>
    </row>
    <row r="31" spans="1:17" ht="63.75" x14ac:dyDescent="0.25">
      <c r="A31" s="36">
        <f t="shared" si="0"/>
        <v>25</v>
      </c>
      <c r="B31" s="37" t="s">
        <v>487</v>
      </c>
      <c r="C31" s="37" t="s">
        <v>311</v>
      </c>
      <c r="D31" s="37" t="s">
        <v>488</v>
      </c>
      <c r="E31" s="37" t="s">
        <v>489</v>
      </c>
      <c r="F31" s="38">
        <v>45390</v>
      </c>
      <c r="G31" s="52" t="s">
        <v>490</v>
      </c>
      <c r="H31" s="39" t="s">
        <v>23</v>
      </c>
      <c r="I31" s="39" t="s">
        <v>351</v>
      </c>
      <c r="J31" s="45">
        <v>45806</v>
      </c>
      <c r="K31" s="53">
        <v>45390</v>
      </c>
      <c r="L31" s="39">
        <v>20</v>
      </c>
      <c r="M31" s="37" t="s">
        <v>491</v>
      </c>
      <c r="N31" s="37" t="s">
        <v>492</v>
      </c>
      <c r="O31" s="37" t="s">
        <v>493</v>
      </c>
      <c r="P31" s="37" t="s">
        <v>440</v>
      </c>
      <c r="Q31" s="44" t="s">
        <v>305</v>
      </c>
    </row>
    <row r="32" spans="1:17" ht="63.75" x14ac:dyDescent="0.25">
      <c r="A32" s="36">
        <f t="shared" si="0"/>
        <v>26</v>
      </c>
      <c r="B32" s="45" t="s">
        <v>487</v>
      </c>
      <c r="C32" s="45" t="s">
        <v>311</v>
      </c>
      <c r="D32" s="54" t="s">
        <v>318</v>
      </c>
      <c r="E32" s="54" t="s">
        <v>494</v>
      </c>
      <c r="F32" s="38">
        <v>45450</v>
      </c>
      <c r="G32" s="45" t="s">
        <v>319</v>
      </c>
      <c r="H32" s="45" t="s">
        <v>23</v>
      </c>
      <c r="I32" s="45" t="s">
        <v>351</v>
      </c>
      <c r="J32" s="45">
        <v>45806</v>
      </c>
      <c r="K32" s="45">
        <v>45450</v>
      </c>
      <c r="L32" s="84" t="s">
        <v>344</v>
      </c>
      <c r="M32" s="45" t="s">
        <v>319</v>
      </c>
      <c r="N32" s="37" t="s">
        <v>495</v>
      </c>
      <c r="O32" s="54" t="s">
        <v>496</v>
      </c>
      <c r="P32" s="37" t="s">
        <v>440</v>
      </c>
      <c r="Q32" s="44" t="s">
        <v>305</v>
      </c>
    </row>
    <row r="33" spans="1:19" ht="140.25" x14ac:dyDescent="0.25">
      <c r="A33" s="36">
        <f t="shared" si="0"/>
        <v>27</v>
      </c>
      <c r="B33" s="37" t="s">
        <v>308</v>
      </c>
      <c r="C33" s="37" t="s">
        <v>311</v>
      </c>
      <c r="D33" s="37" t="s">
        <v>318</v>
      </c>
      <c r="E33" s="37" t="s">
        <v>497</v>
      </c>
      <c r="F33" s="38">
        <v>45419</v>
      </c>
      <c r="G33" s="39" t="s">
        <v>366</v>
      </c>
      <c r="H33" s="39" t="s">
        <v>23</v>
      </c>
      <c r="I33" s="39" t="s">
        <v>339</v>
      </c>
      <c r="J33" s="45">
        <v>45806</v>
      </c>
      <c r="K33" s="53">
        <v>45419</v>
      </c>
      <c r="L33" s="39">
        <v>10</v>
      </c>
      <c r="M33" s="45" t="s">
        <v>366</v>
      </c>
      <c r="N33" s="37" t="s">
        <v>498</v>
      </c>
      <c r="O33" s="54" t="s">
        <v>499</v>
      </c>
      <c r="P33" s="37" t="s">
        <v>440</v>
      </c>
      <c r="Q33" s="44" t="s">
        <v>305</v>
      </c>
    </row>
    <row r="34" spans="1:19" ht="140.25" x14ac:dyDescent="0.25">
      <c r="A34" s="36">
        <f t="shared" si="0"/>
        <v>28</v>
      </c>
      <c r="B34" s="37" t="s">
        <v>500</v>
      </c>
      <c r="C34" s="37" t="s">
        <v>311</v>
      </c>
      <c r="D34" s="37" t="s">
        <v>501</v>
      </c>
      <c r="E34" s="37" t="s">
        <v>502</v>
      </c>
      <c r="F34" s="38">
        <v>45435</v>
      </c>
      <c r="G34" s="37" t="s">
        <v>320</v>
      </c>
      <c r="H34" s="39" t="s">
        <v>23</v>
      </c>
      <c r="I34" s="39" t="s">
        <v>321</v>
      </c>
      <c r="J34" s="45">
        <v>45806</v>
      </c>
      <c r="K34" s="53">
        <v>45435</v>
      </c>
      <c r="L34" s="39">
        <v>25</v>
      </c>
      <c r="M34" s="45" t="s">
        <v>320</v>
      </c>
      <c r="N34" s="37" t="s">
        <v>503</v>
      </c>
      <c r="O34" s="54" t="s">
        <v>504</v>
      </c>
      <c r="P34" s="37" t="s">
        <v>440</v>
      </c>
      <c r="Q34" s="44" t="s">
        <v>305</v>
      </c>
    </row>
    <row r="35" spans="1:19" ht="51" x14ac:dyDescent="0.25">
      <c r="A35" s="36">
        <f t="shared" si="0"/>
        <v>29</v>
      </c>
      <c r="B35" s="37" t="s">
        <v>307</v>
      </c>
      <c r="C35" s="37" t="s">
        <v>311</v>
      </c>
      <c r="D35" s="37" t="s">
        <v>318</v>
      </c>
      <c r="E35" s="37" t="s">
        <v>505</v>
      </c>
      <c r="F35" s="38">
        <v>45429</v>
      </c>
      <c r="G35" s="39" t="s">
        <v>367</v>
      </c>
      <c r="H35" s="39" t="s">
        <v>23</v>
      </c>
      <c r="I35" s="39" t="s">
        <v>167</v>
      </c>
      <c r="J35" s="45">
        <v>45806</v>
      </c>
      <c r="K35" s="53">
        <v>45429</v>
      </c>
      <c r="L35" s="39">
        <v>12</v>
      </c>
      <c r="M35" s="45" t="s">
        <v>367</v>
      </c>
      <c r="N35" s="37" t="s">
        <v>356</v>
      </c>
      <c r="O35" s="54" t="s">
        <v>506</v>
      </c>
      <c r="P35" s="37" t="s">
        <v>440</v>
      </c>
      <c r="Q35" s="44" t="s">
        <v>305</v>
      </c>
    </row>
    <row r="36" spans="1:19" ht="51" x14ac:dyDescent="0.25">
      <c r="A36" s="36">
        <f t="shared" si="0"/>
        <v>30</v>
      </c>
      <c r="B36" s="37" t="s">
        <v>422</v>
      </c>
      <c r="C36" s="37" t="s">
        <v>19</v>
      </c>
      <c r="D36" s="37" t="s">
        <v>507</v>
      </c>
      <c r="E36" s="37" t="s">
        <v>508</v>
      </c>
      <c r="F36" s="38">
        <v>45447</v>
      </c>
      <c r="G36" s="86" t="s">
        <v>543</v>
      </c>
      <c r="H36" s="39" t="s">
        <v>23</v>
      </c>
      <c r="I36" s="39" t="s">
        <v>188</v>
      </c>
      <c r="J36" s="45">
        <v>45806</v>
      </c>
      <c r="K36" s="53">
        <v>45447</v>
      </c>
      <c r="L36" s="39">
        <v>11</v>
      </c>
      <c r="M36" s="86" t="s">
        <v>543</v>
      </c>
      <c r="N36" s="37" t="s">
        <v>352</v>
      </c>
      <c r="O36" s="54" t="s">
        <v>335</v>
      </c>
      <c r="P36" s="37" t="s">
        <v>440</v>
      </c>
      <c r="Q36" s="44" t="s">
        <v>305</v>
      </c>
    </row>
    <row r="37" spans="1:19" ht="51" x14ac:dyDescent="0.25">
      <c r="A37" s="36">
        <f t="shared" si="0"/>
        <v>31</v>
      </c>
      <c r="B37" s="37" t="s">
        <v>322</v>
      </c>
      <c r="C37" s="37" t="s">
        <v>323</v>
      </c>
      <c r="D37" s="37" t="s">
        <v>318</v>
      </c>
      <c r="E37" s="37" t="s">
        <v>510</v>
      </c>
      <c r="F37" s="38">
        <v>45463</v>
      </c>
      <c r="G37" s="39" t="s">
        <v>517</v>
      </c>
      <c r="H37" s="39" t="s">
        <v>23</v>
      </c>
      <c r="I37" s="39" t="s">
        <v>509</v>
      </c>
      <c r="J37" s="45">
        <v>45806</v>
      </c>
      <c r="K37" s="53">
        <v>45463</v>
      </c>
      <c r="L37" s="39">
        <v>23</v>
      </c>
      <c r="M37" s="45" t="s">
        <v>324</v>
      </c>
      <c r="N37" s="37" t="s">
        <v>511</v>
      </c>
      <c r="O37" s="54" t="s">
        <v>335</v>
      </c>
      <c r="P37" s="37" t="s">
        <v>440</v>
      </c>
      <c r="Q37" s="44" t="s">
        <v>305</v>
      </c>
    </row>
    <row r="38" spans="1:19" ht="38.25" x14ac:dyDescent="0.25">
      <c r="A38" s="36">
        <f t="shared" si="0"/>
        <v>32</v>
      </c>
      <c r="B38" s="37" t="s">
        <v>422</v>
      </c>
      <c r="C38" s="37" t="s">
        <v>323</v>
      </c>
      <c r="D38" s="37" t="s">
        <v>512</v>
      </c>
      <c r="E38" s="37" t="s">
        <v>513</v>
      </c>
      <c r="F38" s="38">
        <v>45448</v>
      </c>
      <c r="G38" s="37" t="s">
        <v>514</v>
      </c>
      <c r="H38" s="37" t="s">
        <v>23</v>
      </c>
      <c r="I38" s="39" t="s">
        <v>405</v>
      </c>
      <c r="J38" s="45">
        <v>45806</v>
      </c>
      <c r="K38" s="53">
        <v>45448</v>
      </c>
      <c r="L38" s="39">
        <v>9</v>
      </c>
      <c r="M38" s="45" t="s">
        <v>325</v>
      </c>
      <c r="N38" s="37" t="s">
        <v>515</v>
      </c>
      <c r="O38" s="54" t="s">
        <v>516</v>
      </c>
      <c r="P38" s="37" t="s">
        <v>440</v>
      </c>
      <c r="Q38" s="44" t="s">
        <v>305</v>
      </c>
    </row>
    <row r="39" spans="1:19" ht="114.75" x14ac:dyDescent="0.25">
      <c r="A39" s="36">
        <f t="shared" si="0"/>
        <v>33</v>
      </c>
      <c r="B39" s="37" t="s">
        <v>422</v>
      </c>
      <c r="C39" s="37" t="s">
        <v>323</v>
      </c>
      <c r="D39" s="37" t="s">
        <v>518</v>
      </c>
      <c r="E39" s="37" t="s">
        <v>519</v>
      </c>
      <c r="F39" s="38">
        <v>45449</v>
      </c>
      <c r="G39" s="37" t="s">
        <v>520</v>
      </c>
      <c r="H39" s="37" t="s">
        <v>23</v>
      </c>
      <c r="I39" s="39" t="s">
        <v>188</v>
      </c>
      <c r="J39" s="45">
        <v>45806</v>
      </c>
      <c r="K39" s="53">
        <v>45449</v>
      </c>
      <c r="L39" s="39">
        <v>12</v>
      </c>
      <c r="M39" s="45" t="s">
        <v>521</v>
      </c>
      <c r="N39" s="37" t="s">
        <v>522</v>
      </c>
      <c r="O39" s="54" t="s">
        <v>523</v>
      </c>
      <c r="P39" s="37" t="s">
        <v>440</v>
      </c>
      <c r="Q39" s="44" t="s">
        <v>305</v>
      </c>
    </row>
    <row r="40" spans="1:19" ht="51" x14ac:dyDescent="0.25">
      <c r="A40" s="36">
        <f t="shared" si="0"/>
        <v>34</v>
      </c>
      <c r="B40" s="37" t="s">
        <v>307</v>
      </c>
      <c r="C40" s="37" t="s">
        <v>311</v>
      </c>
      <c r="D40" s="37" t="s">
        <v>318</v>
      </c>
      <c r="E40" s="37" t="s">
        <v>524</v>
      </c>
      <c r="F40" s="38">
        <v>45429</v>
      </c>
      <c r="G40" s="37" t="s">
        <v>525</v>
      </c>
      <c r="H40" s="37" t="s">
        <v>23</v>
      </c>
      <c r="I40" s="39" t="s">
        <v>167</v>
      </c>
      <c r="J40" s="45">
        <v>45806</v>
      </c>
      <c r="K40" s="53">
        <v>45429</v>
      </c>
      <c r="L40" s="39">
        <v>12</v>
      </c>
      <c r="M40" s="37" t="s">
        <v>525</v>
      </c>
      <c r="N40" s="37" t="s">
        <v>526</v>
      </c>
      <c r="O40" s="87" t="s">
        <v>426</v>
      </c>
      <c r="P40" s="37" t="s">
        <v>440</v>
      </c>
      <c r="Q40" s="44" t="s">
        <v>305</v>
      </c>
    </row>
    <row r="41" spans="1:19" ht="89.25" x14ac:dyDescent="0.25">
      <c r="A41" s="36">
        <f t="shared" si="0"/>
        <v>35</v>
      </c>
      <c r="B41" s="37" t="s">
        <v>422</v>
      </c>
      <c r="C41" s="37" t="s">
        <v>323</v>
      </c>
      <c r="D41" s="37" t="s">
        <v>527</v>
      </c>
      <c r="E41" s="37" t="s">
        <v>528</v>
      </c>
      <c r="F41" s="38">
        <v>45613</v>
      </c>
      <c r="G41" s="55" t="s">
        <v>529</v>
      </c>
      <c r="H41" s="37" t="s">
        <v>23</v>
      </c>
      <c r="I41" s="39" t="s">
        <v>188</v>
      </c>
      <c r="J41" s="45">
        <v>45806</v>
      </c>
      <c r="K41" s="53">
        <v>45613</v>
      </c>
      <c r="L41" s="39">
        <v>10</v>
      </c>
      <c r="M41" s="55" t="s">
        <v>529</v>
      </c>
      <c r="N41" s="37" t="s">
        <v>530</v>
      </c>
      <c r="O41" s="87" t="s">
        <v>426</v>
      </c>
      <c r="P41" s="37" t="s">
        <v>440</v>
      </c>
      <c r="Q41" s="44" t="s">
        <v>305</v>
      </c>
    </row>
    <row r="42" spans="1:19" ht="165.75" x14ac:dyDescent="0.25">
      <c r="A42" s="36">
        <f t="shared" si="0"/>
        <v>36</v>
      </c>
      <c r="B42" s="37" t="s">
        <v>422</v>
      </c>
      <c r="C42" s="37" t="s">
        <v>323</v>
      </c>
      <c r="D42" s="37" t="s">
        <v>326</v>
      </c>
      <c r="E42" s="37" t="s">
        <v>531</v>
      </c>
      <c r="F42" s="38">
        <v>45611</v>
      </c>
      <c r="G42" s="39" t="s">
        <v>368</v>
      </c>
      <c r="H42" s="37" t="s">
        <v>23</v>
      </c>
      <c r="I42" s="39" t="s">
        <v>188</v>
      </c>
      <c r="J42" s="53">
        <v>45806</v>
      </c>
      <c r="K42" s="53">
        <v>45611</v>
      </c>
      <c r="L42" s="39">
        <v>9</v>
      </c>
      <c r="M42" s="45" t="s">
        <v>368</v>
      </c>
      <c r="N42" s="37" t="s">
        <v>532</v>
      </c>
      <c r="O42" s="54" t="s">
        <v>533</v>
      </c>
      <c r="P42" s="37" t="s">
        <v>440</v>
      </c>
      <c r="Q42" s="44" t="s">
        <v>305</v>
      </c>
    </row>
    <row r="43" spans="1:19" ht="51" x14ac:dyDescent="0.25">
      <c r="A43" s="36">
        <f t="shared" si="0"/>
        <v>37</v>
      </c>
      <c r="B43" s="37" t="s">
        <v>307</v>
      </c>
      <c r="C43" s="37" t="s">
        <v>311</v>
      </c>
      <c r="D43" s="37" t="s">
        <v>318</v>
      </c>
      <c r="E43" s="37" t="s">
        <v>353</v>
      </c>
      <c r="F43" s="38">
        <v>45593</v>
      </c>
      <c r="G43" s="37" t="s">
        <v>327</v>
      </c>
      <c r="H43" s="37" t="s">
        <v>23</v>
      </c>
      <c r="I43" s="39" t="s">
        <v>272</v>
      </c>
      <c r="J43" s="53">
        <v>45806</v>
      </c>
      <c r="K43" s="53">
        <v>45593</v>
      </c>
      <c r="L43" s="39">
        <v>11</v>
      </c>
      <c r="M43" s="45" t="s">
        <v>327</v>
      </c>
      <c r="N43" s="37" t="s">
        <v>354</v>
      </c>
      <c r="O43" s="54" t="s">
        <v>335</v>
      </c>
      <c r="P43" s="37" t="s">
        <v>440</v>
      </c>
      <c r="Q43" s="44" t="s">
        <v>305</v>
      </c>
    </row>
    <row r="44" spans="1:19" ht="25.5" x14ac:dyDescent="0.25">
      <c r="A44" s="36">
        <f t="shared" si="0"/>
        <v>38</v>
      </c>
      <c r="B44" s="37" t="s">
        <v>402</v>
      </c>
      <c r="C44" s="37" t="s">
        <v>311</v>
      </c>
      <c r="D44" s="37" t="s">
        <v>318</v>
      </c>
      <c r="E44" s="37" t="s">
        <v>534</v>
      </c>
      <c r="F44" s="38">
        <v>45621</v>
      </c>
      <c r="G44" s="37" t="s">
        <v>535</v>
      </c>
      <c r="H44" s="37" t="s">
        <v>23</v>
      </c>
      <c r="I44" s="39" t="s">
        <v>405</v>
      </c>
      <c r="J44" s="53">
        <v>45806</v>
      </c>
      <c r="K44" s="45">
        <v>45621</v>
      </c>
      <c r="L44" s="41">
        <v>17</v>
      </c>
      <c r="M44" s="45" t="s">
        <v>369</v>
      </c>
      <c r="N44" s="37" t="s">
        <v>536</v>
      </c>
      <c r="O44" s="54" t="s">
        <v>335</v>
      </c>
      <c r="P44" s="37" t="s">
        <v>440</v>
      </c>
      <c r="Q44" s="44" t="s">
        <v>305</v>
      </c>
    </row>
    <row r="45" spans="1:19" ht="51" x14ac:dyDescent="0.25">
      <c r="A45" s="36">
        <f t="shared" si="0"/>
        <v>39</v>
      </c>
      <c r="B45" s="37" t="s">
        <v>422</v>
      </c>
      <c r="C45" s="37" t="s">
        <v>311</v>
      </c>
      <c r="D45" s="37" t="s">
        <v>355</v>
      </c>
      <c r="E45" s="37" t="s">
        <v>537</v>
      </c>
      <c r="F45" s="38">
        <v>45602</v>
      </c>
      <c r="G45" s="37" t="s">
        <v>370</v>
      </c>
      <c r="H45" s="37" t="s">
        <v>45</v>
      </c>
      <c r="I45" s="39" t="s">
        <v>188</v>
      </c>
      <c r="J45" s="53">
        <v>45806</v>
      </c>
      <c r="K45" s="45">
        <v>45602</v>
      </c>
      <c r="L45" s="41">
        <v>20</v>
      </c>
      <c r="M45" s="45" t="s">
        <v>370</v>
      </c>
      <c r="N45" s="37" t="s">
        <v>538</v>
      </c>
      <c r="O45" s="54" t="s">
        <v>335</v>
      </c>
      <c r="P45" s="37" t="s">
        <v>440</v>
      </c>
      <c r="Q45" s="44" t="s">
        <v>305</v>
      </c>
    </row>
    <row r="46" spans="1:19" ht="76.5" x14ac:dyDescent="0.25">
      <c r="A46" s="36">
        <f t="shared" si="0"/>
        <v>40</v>
      </c>
      <c r="B46" s="37" t="s">
        <v>422</v>
      </c>
      <c r="C46" s="37" t="s">
        <v>311</v>
      </c>
      <c r="D46" s="37" t="s">
        <v>371</v>
      </c>
      <c r="E46" s="37" t="s">
        <v>539</v>
      </c>
      <c r="F46" s="38">
        <v>45588</v>
      </c>
      <c r="G46" s="37" t="s">
        <v>328</v>
      </c>
      <c r="H46" s="37" t="s">
        <v>23</v>
      </c>
      <c r="I46" s="39" t="s">
        <v>188</v>
      </c>
      <c r="J46" s="53">
        <v>45806</v>
      </c>
      <c r="K46" s="45">
        <v>45588</v>
      </c>
      <c r="L46" s="41">
        <v>23</v>
      </c>
      <c r="M46" s="45" t="s">
        <v>328</v>
      </c>
      <c r="N46" s="37" t="s">
        <v>540</v>
      </c>
      <c r="O46" s="37" t="s">
        <v>541</v>
      </c>
      <c r="P46" s="37" t="s">
        <v>440</v>
      </c>
      <c r="Q46" s="44" t="s">
        <v>305</v>
      </c>
    </row>
    <row r="47" spans="1:19" s="26" customFormat="1" x14ac:dyDescent="0.25">
      <c r="A47" s="25"/>
      <c r="I47" s="25"/>
      <c r="J47" s="27"/>
      <c r="K47" s="27"/>
      <c r="L47" s="25"/>
      <c r="R47" s="28"/>
      <c r="S47" s="28"/>
    </row>
  </sheetData>
  <autoFilter ref="B6:Q46" xr:uid="{9F7F36A5-B268-4D10-BEB3-6BB879DEFC51}">
    <filterColumn colId="9" showButton="0"/>
  </autoFilter>
  <mergeCells count="6">
    <mergeCell ref="A1:C3"/>
    <mergeCell ref="D1:N3"/>
    <mergeCell ref="O1:Q3"/>
    <mergeCell ref="A5:B5"/>
    <mergeCell ref="C5:I5"/>
    <mergeCell ref="J5:Q5"/>
  </mergeCells>
  <pageMargins left="0.25" right="0.25" top="0.75" bottom="0.75" header="0.3" footer="0.3"/>
  <pageSetup paperSize="5" scale="33"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6C9F167-2BE6-4E11-921D-FC10BA2B5028}">
          <x14:formula1>
            <xm:f>Datos!$A$14:$A$15</xm:f>
          </x14:formula1>
          <xm:sqref>Q49:Q1048576 Q7:Q18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Base Dash CEP</vt:lpstr>
      <vt:lpstr>Datos</vt:lpstr>
      <vt:lpstr>Seguimiento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2023-04-12T19:10:41Z</dcterms:created>
  <dcterms:modified xsi:type="dcterms:W3CDTF">2025-07-29T16:34:33Z</dcterms:modified>
  <cp:category/>
  <cp:contentStatus/>
</cp:coreProperties>
</file>